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768" windowWidth="7692" windowHeight="7176" activeTab="5"/>
  </bookViews>
  <sheets>
    <sheet name="المقدمة" sheetId="24" r:id="rId1"/>
    <sheet name="التقديم" sheetId="2" r:id="rId2"/>
    <sheet name="Bank" sheetId="35" r:id="rId3"/>
    <sheet name="84" sheetId="3" r:id="rId4"/>
    <sheet name="85" sheetId="4" r:id="rId5"/>
    <sheet name="86" sheetId="6" r:id="rId6"/>
    <sheet name="87" sheetId="7" r:id="rId7"/>
    <sheet name="88" sheetId="8" r:id="rId8"/>
    <sheet name="89" sheetId="9" r:id="rId9"/>
    <sheet name="90" sheetId="53" r:id="rId10"/>
    <sheet name="91" sheetId="54" r:id="rId11"/>
    <sheet name="INSURANCE" sheetId="36" r:id="rId12"/>
    <sheet name="92" sheetId="11" r:id="rId13"/>
    <sheet name="93" sheetId="25" r:id="rId14"/>
    <sheet name="Gr_24" sheetId="26" r:id="rId15"/>
    <sheet name="94" sheetId="12" r:id="rId16"/>
    <sheet name="Gr_25" sheetId="27" r:id="rId17"/>
    <sheet name="95" sheetId="56" r:id="rId18"/>
    <sheet name="96" sheetId="57" r:id="rId19"/>
    <sheet name="GR_26" sheetId="31" r:id="rId20"/>
  </sheets>
  <definedNames>
    <definedName name="_xlnm.Print_Area" localSheetId="3">'84'!$A$1:$L$26</definedName>
    <definedName name="_xlnm.Print_Area" localSheetId="4">'85'!$A$1:$M$13</definedName>
    <definedName name="_xlnm.Print_Area" localSheetId="5">'86'!$A$1:$K$14</definedName>
    <definedName name="_xlnm.Print_Area" localSheetId="6">'87'!$A$1:$J$19</definedName>
    <definedName name="_xlnm.Print_Area" localSheetId="7">'88'!$A$1:$I$21</definedName>
    <definedName name="_xlnm.Print_Area" localSheetId="8">'89'!$A$1:$S$14</definedName>
    <definedName name="_xlnm.Print_Area" localSheetId="9">'90'!$A$1:$G$26</definedName>
    <definedName name="_xlnm.Print_Area" localSheetId="10">'91'!$A$1:$G$35</definedName>
    <definedName name="_xlnm.Print_Area" localSheetId="12">'92'!$A$1:$I$14</definedName>
    <definedName name="_xlnm.Print_Area" localSheetId="13">'93'!$A$1:$I$14</definedName>
    <definedName name="_xlnm.Print_Area" localSheetId="15">'94'!$A$1:$I$14</definedName>
    <definedName name="_xlnm.Print_Area" localSheetId="17">'95'!$A$1:$F$29</definedName>
    <definedName name="_xlnm.Print_Area" localSheetId="18">'96'!$A$1:$G$14</definedName>
    <definedName name="_xlnm.Print_Area" localSheetId="2">Bank!$A$1:$A$40</definedName>
    <definedName name="_xlnm.Print_Area" localSheetId="14">Gr_24!$A$1:$I$26</definedName>
    <definedName name="_xlnm.Print_Area" localSheetId="16">Gr_25!$A$1:$I$28</definedName>
    <definedName name="_xlnm.Print_Area" localSheetId="19">GR_26!$A$1:$H$34</definedName>
    <definedName name="_xlnm.Print_Area" localSheetId="11">INSURANCE!$A$1:$A$40</definedName>
    <definedName name="_xlnm.Print_Area" localSheetId="1">التقديم!$A$1:$C$11</definedName>
    <definedName name="_xlnm.Print_Area" localSheetId="0">المقدمة!$A$1:$A$40</definedName>
  </definedNames>
  <calcPr calcId="145621"/>
</workbook>
</file>

<file path=xl/calcChain.xml><?xml version="1.0" encoding="utf-8"?>
<calcChain xmlns="http://schemas.openxmlformats.org/spreadsheetml/2006/main">
  <c r="E27" i="56" l="1"/>
  <c r="E25" i="56"/>
  <c r="E21" i="56"/>
  <c r="E22" i="56"/>
  <c r="E23" i="56"/>
  <c r="E20" i="56"/>
  <c r="E13" i="56"/>
  <c r="E14" i="56"/>
  <c r="E15" i="56"/>
  <c r="E16" i="56"/>
  <c r="E17" i="56"/>
  <c r="E12" i="56"/>
  <c r="D23" i="56"/>
  <c r="D18" i="56"/>
  <c r="B23" i="56"/>
  <c r="B18" i="56"/>
  <c r="B24" i="56" s="1"/>
  <c r="B26" i="56" s="1"/>
  <c r="B28" i="56" s="1"/>
  <c r="F25" i="53"/>
  <c r="F23" i="53"/>
  <c r="F19" i="53"/>
  <c r="F18" i="53"/>
  <c r="F20" i="53" s="1"/>
  <c r="F15" i="53"/>
  <c r="F13" i="53"/>
  <c r="F12" i="53"/>
  <c r="F14" i="53" s="1"/>
  <c r="E21" i="53"/>
  <c r="D21" i="53"/>
  <c r="C21" i="53"/>
  <c r="B21" i="53"/>
  <c r="E16" i="53"/>
  <c r="E22" i="53" s="1"/>
  <c r="E24" i="53" s="1"/>
  <c r="E26" i="53" s="1"/>
  <c r="D16" i="53"/>
  <c r="D22" i="53" s="1"/>
  <c r="D24" i="53" s="1"/>
  <c r="D26" i="53" s="1"/>
  <c r="C16" i="53"/>
  <c r="C22" i="53" s="1"/>
  <c r="C24" i="53" s="1"/>
  <c r="C26" i="53" s="1"/>
  <c r="B16" i="53"/>
  <c r="B22" i="53" s="1"/>
  <c r="B24" i="53" s="1"/>
  <c r="B26" i="53" s="1"/>
  <c r="D24" i="56" l="1"/>
  <c r="D26" i="56" s="1"/>
  <c r="D28" i="56" s="1"/>
  <c r="F21" i="53"/>
  <c r="F16" i="53"/>
  <c r="F22" i="53" s="1"/>
  <c r="F24" i="53" s="1"/>
  <c r="F26" i="53" s="1"/>
  <c r="L3" i="31"/>
  <c r="K3" i="31"/>
  <c r="J3" i="31"/>
  <c r="C18" i="56" l="1"/>
  <c r="C23" i="56"/>
  <c r="G13" i="12"/>
  <c r="G13" i="25"/>
  <c r="G13" i="11"/>
  <c r="C24" i="56" l="1"/>
  <c r="C26" i="56" s="1"/>
  <c r="C28" i="56" s="1"/>
  <c r="R13" i="9"/>
  <c r="I13" i="9"/>
  <c r="G15" i="8"/>
  <c r="G16" i="8"/>
  <c r="G17" i="8" s="1"/>
  <c r="J26" i="3"/>
  <c r="J17" i="3"/>
  <c r="H18" i="7"/>
  <c r="H13" i="6"/>
  <c r="D13" i="6"/>
  <c r="J12" i="4"/>
  <c r="K12" i="4" s="1"/>
  <c r="I13" i="6" l="1"/>
  <c r="G14" i="11" l="1"/>
  <c r="R14" i="9" l="1"/>
  <c r="R12" i="9"/>
  <c r="I14" i="9"/>
  <c r="I12" i="9"/>
  <c r="F15" i="8"/>
  <c r="F16" i="8" s="1"/>
  <c r="F17" i="8" s="1"/>
  <c r="I26" i="3"/>
  <c r="I17" i="3"/>
  <c r="D12" i="6"/>
  <c r="H12" i="6"/>
  <c r="J13" i="4"/>
  <c r="K13" i="4" s="1"/>
  <c r="J11" i="4"/>
  <c r="K11" i="4" s="1"/>
  <c r="J10" i="4"/>
  <c r="K10" i="4" s="1"/>
  <c r="J9" i="4"/>
  <c r="K9" i="4" s="1"/>
  <c r="I12" i="6" l="1"/>
  <c r="G14" i="12"/>
  <c r="G11" i="12" l="1"/>
  <c r="G11" i="25" l="1"/>
  <c r="G11" i="11" l="1"/>
  <c r="R11" i="9" l="1"/>
  <c r="I11" i="9"/>
  <c r="D15" i="8"/>
  <c r="D16" i="8" s="1"/>
  <c r="D17" i="8" s="1"/>
  <c r="C15" i="8"/>
  <c r="C16" i="8" s="1"/>
  <c r="C17" i="8" s="1"/>
  <c r="E18" i="7"/>
  <c r="D18" i="7"/>
  <c r="H10" i="6"/>
  <c r="D10" i="6"/>
  <c r="H9" i="6"/>
  <c r="D9" i="6"/>
  <c r="I9" i="6" l="1"/>
  <c r="I10" i="6"/>
  <c r="G17" i="3"/>
  <c r="F17" i="3"/>
  <c r="R10" i="9" l="1"/>
  <c r="E15" i="8" l="1"/>
  <c r="E16" i="8" s="1"/>
  <c r="E17" i="8" s="1"/>
  <c r="I10" i="9"/>
  <c r="G10" i="11" l="1"/>
  <c r="G14" i="25" l="1"/>
  <c r="G10" i="25" l="1"/>
  <c r="F18" i="7" l="1"/>
  <c r="H11" i="6"/>
  <c r="D11" i="6"/>
  <c r="I11" i="6" l="1"/>
  <c r="H26" i="3" l="1"/>
  <c r="H17" i="3"/>
  <c r="G26" i="3"/>
  <c r="G10" i="12" l="1"/>
  <c r="C18" i="7" l="1"/>
  <c r="F26" i="3"/>
  <c r="D26" i="3"/>
  <c r="C26" i="3"/>
  <c r="D17" i="3"/>
  <c r="E26" i="3"/>
  <c r="E17" i="3"/>
  <c r="C17" i="3"/>
  <c r="E24" i="56" l="1"/>
  <c r="E26" i="56"/>
  <c r="E28" i="56"/>
</calcChain>
</file>

<file path=xl/sharedStrings.xml><?xml version="1.0" encoding="utf-8"?>
<sst xmlns="http://schemas.openxmlformats.org/spreadsheetml/2006/main" count="425" uniqueCount="315">
  <si>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</si>
  <si>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</si>
  <si>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</si>
  <si>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</si>
  <si>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</si>
  <si>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</si>
  <si>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</si>
  <si>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</si>
  <si>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</si>
  <si>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</si>
  <si>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</si>
  <si>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النقد المتداول</t>
  </si>
  <si>
    <t>رأس المال والاحتياطي</t>
  </si>
  <si>
    <t>ودائع البنوك المحلية</t>
  </si>
  <si>
    <t>مطلوبات أخرى</t>
  </si>
  <si>
    <t>CURRENCY IN CIRCULATION</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</si>
  <si>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</si>
  <si>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</si>
  <si>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</si>
  <si>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</si>
  <si>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</si>
  <si>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</si>
  <si>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</si>
  <si>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</si>
  <si>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</si>
  <si>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</si>
  <si>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</si>
  <si>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</si>
  <si>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</si>
  <si>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</si>
  <si>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</si>
  <si>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</si>
  <si>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</si>
  <si>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</si>
  <si>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الميزانية الموحدة للبنوك التجارية</t>
  </si>
  <si>
    <t>CONSOLIDATED BALANCE SHEET OF COMMERCIAL BANKS</t>
  </si>
  <si>
    <t>VALUE OF WRITTEN PREMIUMS BY TYPE</t>
  </si>
  <si>
    <t>قيمة تعويضات التأمين المدفوعة حسب النوع</t>
  </si>
  <si>
    <t>VALUE OF PAID CLAIMS BY TYPE</t>
  </si>
  <si>
    <t>عدد وثائق التأمين المصدرة حسب النوع</t>
  </si>
  <si>
    <t>NUMBER OF INSURANCE POLICIES ISSUED BY TYPE</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</si>
  <si>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</si>
  <si>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</si>
  <si>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</si>
  <si>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</si>
  <si>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</si>
  <si>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</si>
  <si>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</si>
  <si>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</si>
  <si>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</si>
  <si>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t xml:space="preserve">         Particulars
  Year  </t>
  </si>
  <si>
    <t xml:space="preserve">                البيان
 السنة  </t>
  </si>
  <si>
    <r>
      <t xml:space="preserve">النقل
</t>
    </r>
    <r>
      <rPr>
        <b/>
        <sz val="8"/>
        <rFont val="Arial"/>
        <family val="2"/>
      </rPr>
      <t>Cargo</t>
    </r>
  </si>
  <si>
    <t>قيمة الأقساط المصدرة حسب النوع</t>
  </si>
  <si>
    <t>البيان</t>
  </si>
  <si>
    <t>قطرية</t>
  </si>
  <si>
    <t>عربية</t>
  </si>
  <si>
    <t>Qatari</t>
  </si>
  <si>
    <t>Arabic</t>
  </si>
  <si>
    <t>A- Gross Output</t>
  </si>
  <si>
    <t>1- Goods</t>
  </si>
  <si>
    <t>2- Services</t>
  </si>
  <si>
    <t>C- Gross Value Added (A-B)</t>
  </si>
  <si>
    <t>D- Depreciation</t>
  </si>
  <si>
    <t>E- Net Value Added (C-D)</t>
  </si>
  <si>
    <t>G- Operating Surplus (E-F)</t>
  </si>
  <si>
    <t>European</t>
  </si>
  <si>
    <t>أوروبية</t>
  </si>
  <si>
    <t>1- Interest Received</t>
  </si>
  <si>
    <t>2- Interest Paid</t>
  </si>
  <si>
    <t>3- Revenue of Bonds</t>
  </si>
  <si>
    <t>4- Other Revenues</t>
  </si>
  <si>
    <t>النقد المصدر</t>
  </si>
  <si>
    <t>الأستهلاك</t>
  </si>
  <si>
    <t xml:space="preserve">  1 - النقدالمتداول</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</si>
  <si>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</si>
  <si>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</si>
  <si>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</si>
  <si>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</si>
  <si>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</si>
  <si>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</si>
  <si>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</si>
  <si>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</si>
  <si>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</si>
  <si>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r>
      <t xml:space="preserve">الموجودات </t>
    </r>
    <r>
      <rPr>
        <b/>
        <sz val="8"/>
        <rFont val="Arial"/>
        <family val="2"/>
      </rPr>
      <t>Assets</t>
    </r>
  </si>
  <si>
    <r>
      <t xml:space="preserve">المطلوبات </t>
    </r>
    <r>
      <rPr>
        <b/>
        <sz val="8"/>
        <rFont val="Arial"/>
        <family val="2"/>
      </rPr>
      <t>Liabilities</t>
    </r>
  </si>
  <si>
    <r>
      <t xml:space="preserve">السيارات
</t>
    </r>
    <r>
      <rPr>
        <b/>
        <sz val="8"/>
        <rFont val="Arial"/>
        <family val="2"/>
      </rPr>
      <t>Cars</t>
    </r>
  </si>
  <si>
    <r>
      <t xml:space="preserve">الحريق/السرقة
</t>
    </r>
    <r>
      <rPr>
        <b/>
        <sz val="8"/>
        <rFont val="Arial"/>
        <family val="2"/>
      </rPr>
      <t>Fire/Theft</t>
    </r>
  </si>
  <si>
    <t xml:space="preserve">                 النوع
  السنة  </t>
  </si>
  <si>
    <t xml:space="preserve">   1 - مصرف قطر المركزي .</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</si>
  <si>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</si>
  <si>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</si>
  <si>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</si>
  <si>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</si>
  <si>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</si>
  <si>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</si>
  <si>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</si>
  <si>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</si>
  <si>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r>
      <t>المجموع</t>
    </r>
    <r>
      <rPr>
        <b/>
        <sz val="12"/>
        <rFont val="Arial"/>
        <family val="2"/>
      </rPr>
      <t xml:space="preserve">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</si>
  <si>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</si>
  <si>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</si>
  <si>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</si>
  <si>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</si>
  <si>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</si>
  <si>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</si>
  <si>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</si>
  <si>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</si>
  <si>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</si>
  <si>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</si>
  <si>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</si>
  <si>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</si>
  <si>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</si>
  <si>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</si>
  <si>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</si>
  <si>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</si>
  <si>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</si>
  <si>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</si>
  <si>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</si>
  <si>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</si>
  <si>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</si>
  <si>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Public Sector</t>
  </si>
  <si>
    <t>Consumption</t>
  </si>
  <si>
    <t>Services</t>
  </si>
  <si>
    <r>
      <t xml:space="preserve">الاستثمارات المحلية
</t>
    </r>
    <r>
      <rPr>
        <sz val="8"/>
        <rFont val="Arial"/>
        <family val="2"/>
      </rPr>
      <t>Domestic Investments</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</si>
  <si>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</si>
  <si>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</si>
  <si>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</si>
  <si>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r>
      <t>الموجودات الثابتة</t>
    </r>
    <r>
      <rPr>
        <b/>
        <sz val="11"/>
        <rFont val="Arial"/>
        <family val="2"/>
      </rPr>
      <t xml:space="preserve">
</t>
    </r>
    <r>
      <rPr>
        <sz val="8"/>
        <rFont val="Arial"/>
        <family val="2"/>
      </rPr>
      <t>Fixed Assets</t>
    </r>
  </si>
  <si>
    <r>
      <t>الموجودات الأخرى</t>
    </r>
    <r>
      <rPr>
        <b/>
        <sz val="11"/>
        <rFont val="Arial"/>
        <family val="2"/>
      </rPr>
      <t xml:space="preserve">
</t>
    </r>
    <r>
      <rPr>
        <sz val="8"/>
        <rFont val="Arial"/>
        <family val="2"/>
      </rPr>
      <t>Other Assets</t>
    </r>
  </si>
  <si>
    <r>
      <t xml:space="preserve">ودائع المقيمين
</t>
    </r>
    <r>
      <rPr>
        <sz val="8"/>
        <rFont val="Arial"/>
        <family val="2"/>
      </rPr>
      <t>Resident Deposits</t>
    </r>
  </si>
  <si>
    <r>
      <t xml:space="preserve">أرصدة للبنوك فى قطر
</t>
    </r>
    <r>
      <rPr>
        <sz val="8"/>
        <rFont val="Arial"/>
        <family val="2"/>
      </rPr>
      <t>Due to Bankes in Qatar</t>
    </r>
  </si>
  <si>
    <r>
      <t xml:space="preserve">أرصدة مصرف قطر المركزى
</t>
    </r>
    <r>
      <rPr>
        <sz val="8"/>
        <rFont val="Arial"/>
        <family val="2"/>
      </rPr>
      <t>Due to QCB</t>
    </r>
  </si>
  <si>
    <r>
      <t xml:space="preserve">أوراق مالية مدينة
</t>
    </r>
    <r>
      <rPr>
        <sz val="8"/>
        <rFont val="Arial"/>
        <family val="2"/>
      </rPr>
      <t>Debt Securities</t>
    </r>
  </si>
  <si>
    <r>
      <t xml:space="preserve">المطلوبات الأجنبية
</t>
    </r>
    <r>
      <rPr>
        <sz val="8"/>
        <rFont val="Arial"/>
        <family val="2"/>
      </rPr>
      <t>Foreign Liabilities</t>
    </r>
  </si>
  <si>
    <r>
      <t xml:space="preserve">حسابات رأس المال
</t>
    </r>
    <r>
      <rPr>
        <sz val="9"/>
        <rFont val="Arial"/>
        <family val="2"/>
      </rPr>
      <t>Capital 
Accounts</t>
    </r>
  </si>
  <si>
    <r>
      <t xml:space="preserve"> مخصصات
</t>
    </r>
    <r>
      <rPr>
        <sz val="8"/>
        <rFont val="Arial"/>
        <family val="2"/>
      </rPr>
      <t>Provision</t>
    </r>
  </si>
  <si>
    <r>
      <t xml:space="preserve">مطلوبات أخرى
</t>
    </r>
    <r>
      <rPr>
        <sz val="8"/>
        <rFont val="Arial"/>
        <family val="2"/>
      </rPr>
      <t>Other Liabilities</t>
    </r>
  </si>
  <si>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</si>
  <si>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</si>
  <si>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</si>
  <si>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</si>
  <si>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</si>
  <si>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</si>
  <si>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</si>
  <si>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</si>
  <si>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</si>
  <si>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</si>
  <si>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</si>
  <si>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</si>
  <si>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</si>
  <si>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</si>
  <si>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</si>
  <si>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</si>
  <si>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</si>
  <si>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</si>
  <si>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</si>
  <si>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</si>
  <si>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</si>
  <si>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</si>
  <si>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</si>
  <si>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</si>
  <si>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</si>
  <si>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</si>
  <si>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</si>
  <si>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</si>
  <si>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</si>
  <si>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</si>
  <si>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</si>
  <si>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</si>
  <si>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</si>
  <si>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</si>
  <si>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</si>
  <si>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</si>
  <si>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Currency issued</t>
  </si>
  <si>
    <t xml:space="preserve"> 2013/12/31</t>
  </si>
  <si>
    <t>31/21/2014</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</si>
  <si>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</si>
  <si>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</si>
  <si>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</si>
  <si>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</si>
  <si>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</si>
  <si>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31/21/2015</t>
  </si>
  <si>
    <t xml:space="preserve"> 2015/12/31</t>
  </si>
  <si>
    <t xml:space="preserve"> 2014/12/31</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</si>
  <si>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</si>
  <si>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</si>
  <si>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</si>
  <si>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</si>
  <si>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</si>
  <si>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</si>
  <si>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</si>
  <si>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</si>
  <si>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</si>
  <si>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</si>
  <si>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</si>
  <si>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</si>
  <si>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</si>
  <si>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</si>
  <si>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</si>
  <si>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</si>
  <si>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</si>
  <si>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</si>
  <si>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</si>
  <si>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</si>
  <si>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</si>
  <si>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</si>
  <si>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</si>
  <si>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</si>
  <si>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</si>
  <si>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</si>
  <si>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</si>
  <si>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</si>
  <si>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</si>
  <si>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</si>
  <si>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</si>
  <si>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</si>
  <si>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</si>
  <si>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There are (19) Banks operating in Qatar.</t>
  </si>
  <si>
    <t>يبلغ عدد البنوك العاملة في دولة قطر (19) بنكاً0</t>
  </si>
  <si>
    <t>البنوك والتأمين</t>
  </si>
  <si>
    <t>Graph (24) شكل</t>
  </si>
  <si>
    <t>Graph (25) شكل</t>
  </si>
  <si>
    <t>Graph (26) شكل</t>
  </si>
  <si>
    <t>جدول (84) (الوحدة : مليون ريال قطري)</t>
  </si>
  <si>
    <r>
      <t xml:space="preserve">الائتمان 
المحلى
</t>
    </r>
    <r>
      <rPr>
        <sz val="8"/>
        <rFont val="Arial"/>
        <family val="2"/>
      </rPr>
      <t>Domestic
 Credit</t>
    </r>
    <r>
      <rPr>
        <b/>
        <sz val="11"/>
        <rFont val="Arial"/>
        <family val="2"/>
      </rPr>
      <t xml:space="preserve">
</t>
    </r>
  </si>
  <si>
    <t>قيمة الإنتاج الإجمالي و القيمة المضافة حسب جنسية البنك</t>
  </si>
  <si>
    <t>احصاءات البنـــوك</t>
  </si>
  <si>
    <t>VALUE OF GROSS OUTPUT &amp; VALUE ADDED BY BANK NATIONALITY</t>
  </si>
  <si>
    <t>BANKS STATISTICS</t>
  </si>
  <si>
    <t>Particulars</t>
  </si>
  <si>
    <r>
      <t xml:space="preserve">جنسية البنك </t>
    </r>
    <r>
      <rPr>
        <sz val="10"/>
        <rFont val="Arial"/>
        <family val="2"/>
      </rPr>
      <t>Bank Nationality</t>
    </r>
  </si>
  <si>
    <t>أ- الإنتاج الإجمالي</t>
  </si>
  <si>
    <t>1- الفوائد المحصلة</t>
  </si>
  <si>
    <t>2- الفوائد المدفوعة</t>
  </si>
  <si>
    <t>3- إيرادات أوراق مالية</t>
  </si>
  <si>
    <t>4- الإيرادات الأخرى</t>
  </si>
  <si>
    <t>Total (1-2+3+4)</t>
  </si>
  <si>
    <t>المجموع (1-2+3+4)</t>
  </si>
  <si>
    <t>B- Cost Of Production</t>
  </si>
  <si>
    <t>ب- مستلزمات الإنتاج</t>
  </si>
  <si>
    <t>1- سلعية</t>
  </si>
  <si>
    <t>2- خدمية</t>
  </si>
  <si>
    <t>3- Commission Paid</t>
  </si>
  <si>
    <t>3- العمولات المدفوعة</t>
  </si>
  <si>
    <t>Total (1+2+3)</t>
  </si>
  <si>
    <t>المجموع (1+2+3)</t>
  </si>
  <si>
    <t xml:space="preserve">ج- القيمة المضافة الإجمالية (أ-ب) </t>
  </si>
  <si>
    <t>د- الإهتلاك</t>
  </si>
  <si>
    <t xml:space="preserve">هـ-القيمة المضافة الصافية (ج-د) </t>
  </si>
  <si>
    <t>F- Cost Of Employees</t>
  </si>
  <si>
    <t>و- تكاليف العمالة</t>
  </si>
  <si>
    <t xml:space="preserve">ز- فائض التشغيل (هـ-و) </t>
  </si>
  <si>
    <t xml:space="preserve">قيمة الإنتاج الإجمالي و القيمة المضافة حسب جنسية شركة التأمين </t>
  </si>
  <si>
    <t>احصاءات التأمين</t>
  </si>
  <si>
    <t>VALUE OF GROSS OUTPUT &amp; VALUE ADDED BY NATIONALITY OF INSURANCE COMPANY</t>
  </si>
  <si>
    <t>INSURANCE STATISTICS</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</si>
  <si>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</si>
  <si>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</si>
  <si>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</si>
  <si>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</si>
  <si>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</si>
  <si>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</si>
  <si>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</si>
  <si>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</si>
  <si>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4- الدخل من إستثمار الإحتياطي الفني</t>
  </si>
  <si>
    <t>5- Change In Tehnical Reserves</t>
  </si>
  <si>
    <t>5- التغير في الإحتياطي الفني</t>
  </si>
  <si>
    <t>6- Other Revenues</t>
  </si>
  <si>
    <t>6- إيرادات أخرى</t>
  </si>
  <si>
    <t>Total (1-2+3+4-5+6)</t>
  </si>
  <si>
    <t>المجموع (1-2+3+4-5+6)</t>
  </si>
  <si>
    <t xml:space="preserve">يبلغ عدد شركات التأمين العاملة في دولة قطر (18) شركة. </t>
  </si>
  <si>
    <t>There are (18) Insurance Companies working in Qatar .</t>
  </si>
  <si>
    <t>ودائع القطاع الخاص 
 Private Sector Deposits</t>
  </si>
  <si>
    <t xml:space="preserve"> 2016/12/31</t>
  </si>
  <si>
    <t>2013 - 2017</t>
  </si>
  <si>
    <t>2013- 2017</t>
  </si>
  <si>
    <t xml:space="preserve"> 2017/12/31</t>
  </si>
  <si>
    <t>2017</t>
  </si>
  <si>
    <t>2017- 2013</t>
  </si>
  <si>
    <t>2013 2017</t>
  </si>
  <si>
    <t xml:space="preserve"> *انخفاض  رقم القيمة المضافة يعود الى استبعاد التامينات الخارجيه عن التامينات داخل دولة قطر </t>
  </si>
  <si>
    <t>* The decrease in the value added figure is due to the exclusion of international insurance from external  insurance in  the State of Qatar</t>
  </si>
  <si>
    <t xml:space="preserve">                              Type
    Year  </t>
  </si>
  <si>
    <t xml:space="preserve">                               Type
     Year  </t>
  </si>
  <si>
    <t xml:space="preserve">                                Type
    Year  </t>
  </si>
  <si>
    <t>CHAPTER XI</t>
  </si>
  <si>
    <t>TABLE (84) (Unit : Million Q.R)</t>
  </si>
  <si>
    <t>جدول (85) (الوحدة : مليون ريال قطري)</t>
  </si>
  <si>
    <t>TABLE (85) (Unit : Million Q.R)</t>
  </si>
  <si>
    <t>جدول (86) (الوحدة : مليون ريال قطري)</t>
  </si>
  <si>
    <t>TABLE (86) (Unit : Million Q.R)</t>
  </si>
  <si>
    <t>جدول (87) (الوحدة : مليون ريال قطري)</t>
  </si>
  <si>
    <t>TABLE (87) (Unit : Million Q.R)</t>
  </si>
  <si>
    <t>جدول (88) (الوحدة : مليون ريال قطري)</t>
  </si>
  <si>
    <t>TABLE (88) (Unit : Million Q.R)</t>
  </si>
  <si>
    <t>جدول (89) (الوحدة : مليون ريال قطري)</t>
  </si>
  <si>
    <t>TABLE (89) ( Unit : Million Q.R)</t>
  </si>
  <si>
    <t>جدول رقم (90)  القيمة ألف ريال قطري</t>
  </si>
  <si>
    <t>Table No. (90)     (Value QR. 000)</t>
  </si>
  <si>
    <t>Table No. (91)     (Value QR.)</t>
  </si>
  <si>
    <t>جدول (92) (الوحدة : الف ريال قطري)</t>
  </si>
  <si>
    <t>TABLE (92) (Unit : 000 Q.R)</t>
  </si>
  <si>
    <t>جدول (93) (الوحدة : الف ريال قطري)</t>
  </si>
  <si>
    <t>TABLE (93) (Unit : 000 Q.R)</t>
  </si>
  <si>
    <t>جدول (94)</t>
  </si>
  <si>
    <t>TABLE(94)</t>
  </si>
  <si>
    <t>جدول رقم (95)   القيمة ألف ريال قطري</t>
  </si>
  <si>
    <t>Table No. (95)    (Value QR. 000)</t>
  </si>
  <si>
    <t>جدول رقم (96)   القيمة بالريال قطري</t>
  </si>
  <si>
    <t>Table No. (96)    (Value QR.)</t>
  </si>
  <si>
    <r>
      <rPr>
        <b/>
        <sz val="44"/>
        <rFont val="Arial"/>
        <family val="2"/>
        <scheme val="minor"/>
      </rPr>
      <t xml:space="preserve"> </t>
    </r>
    <r>
      <rPr>
        <b/>
        <sz val="44"/>
        <rFont val="AGA Arabesque Desktop"/>
        <charset val="2"/>
      </rPr>
      <t>-=+</t>
    </r>
  </si>
  <si>
    <t>جدول رقم (91)  القيمة بالريال قطري</t>
  </si>
  <si>
    <t xml:space="preserve">                         Particulars
  Year  </t>
  </si>
  <si>
    <t xml:space="preserve">                                البيان
 السنة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</si>
</sst>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 "/>
  </numFmts>
  <fonts count="64" x14ac:knownFonts="1">
    <font>
      <sz val="10"/>
      <name val="Arial"/>
      <charset val="178"/>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Arial"/>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0"/>
      <color rgb="FF0000FF"/>
      <name val="Arial Rounded MT Bold"/>
      <family val="2"/>
    </font>
    <font>
      <b/>
      <sz val="16"/>
      <color theme="1"/>
      <name val="Arial"/>
      <family val="2"/>
    </font>
    <font>
      <sz val="10"/>
      <color theme="1"/>
      <name val="Arial"/>
      <family val="2"/>
      <scheme val="minor"/>
    </font>
    <font>
      <b/>
      <sz val="12"/>
      <name val="Courier New"/>
      <family val="3"/>
    </font>
    <font>
      <sz val="12"/>
      <name val="Courier New"/>
      <family val="3"/>
    </font>
    <font>
      <sz val="11"/>
      <color indexed="8"/>
      <name val="Calibri"/>
      <family val="2"/>
    </font>
    <font>
      <b/>
      <sz val="16"/>
      <color indexed="12"/>
      <name val="Arial"/>
      <family val="2"/>
    </font>
    <font>
      <b/>
      <sz val="10"/>
      <color theme="1"/>
      <name val="Arial"/>
      <family val="2"/>
    </font>
    <font>
      <b/>
      <sz val="10"/>
      <name val="Arial Unicode MS"/>
      <family val="2"/>
    </font>
    <font>
      <b/>
      <sz val="16"/>
      <name val="Sakkal Majalla"/>
    </font>
    <font>
      <sz val="10"/>
      <name val="Sakkal Majalla"/>
    </font>
    <font>
      <b/>
      <sz val="12"/>
      <name val="Sakkal Majalla"/>
    </font>
    <font>
      <b/>
      <sz val="10"/>
      <name val="Arial Black"/>
      <family val="2"/>
    </font>
    <font>
      <b/>
      <sz val="44"/>
      <name val="AGA Arabesque Desktop"/>
      <charset val="2"/>
    </font>
    <font>
      <b/>
      <sz val="44"/>
      <name val="Arial"/>
      <family val="2"/>
      <scheme val="minor"/>
    </font>
    <font>
      <b/>
      <sz val="28"/>
      <name val="Arial"/>
      <family val="2"/>
    </font>
    <font>
      <b/>
      <sz val="18"/>
      <name val="Arial"/>
      <family val="2"/>
    </font>
    <font>
      <b/>
      <sz val="48"/>
      <name val="AGA Arabesque Desktop"/>
      <charset val="2"/>
    </font>
    <font>
      <b/>
      <sz val="24"/>
      <name val="Arial"/>
      <family val="2"/>
    </font>
    <font>
      <b/>
      <sz val="14"/>
      <name val="Arial Black"/>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ECE1"/>
        <bgColor indexed="64"/>
      </patternFill>
    </fill>
  </fills>
  <borders count="6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top/>
      <bottom style="thin">
        <color indexed="64"/>
      </bottom>
      <diagonal/>
    </border>
    <border>
      <left/>
      <right/>
      <top style="thick">
        <color theme="0"/>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right/>
      <top/>
      <bottom style="thick">
        <color theme="0"/>
      </bottom>
      <diagonal/>
    </border>
    <border diagonalDown="1">
      <left/>
      <right/>
      <top style="thin">
        <color indexed="64"/>
      </top>
      <bottom/>
      <diagonal style="thick">
        <color theme="0"/>
      </diagonal>
    </border>
    <border diagonalDown="1">
      <left/>
      <right/>
      <top/>
      <bottom/>
      <diagonal style="thick">
        <color theme="0"/>
      </diagonal>
    </border>
    <border diagonalDown="1">
      <left/>
      <right/>
      <top/>
      <bottom style="thin">
        <color indexed="64"/>
      </bottom>
      <diagonal style="thick">
        <color theme="0"/>
      </diagonal>
    </border>
    <border>
      <left style="thick">
        <color theme="0"/>
      </left>
      <right/>
      <top/>
      <bottom style="thin">
        <color indexed="64"/>
      </bottom>
      <diagonal/>
    </border>
  </borders>
  <cellStyleXfs count="38">
    <xf numFmtId="0" fontId="0" fillId="0" borderId="0"/>
    <xf numFmtId="0" fontId="17" fillId="0" borderId="0" applyAlignment="0">
      <alignment horizontal="centerContinuous" vertical="center"/>
    </xf>
    <xf numFmtId="0" fontId="18" fillId="0" borderId="0" applyAlignment="0">
      <alignment horizontal="centerContinuous" vertical="center"/>
    </xf>
    <xf numFmtId="0" fontId="4" fillId="2" borderId="1">
      <alignment horizontal="right" vertical="center" wrapText="1"/>
    </xf>
    <xf numFmtId="1" fontId="15" fillId="2" borderId="2">
      <alignment horizontal="left" vertical="center" wrapText="1"/>
    </xf>
    <xf numFmtId="1" fontId="8" fillId="2" borderId="3">
      <alignment horizontal="center" vertical="center"/>
    </xf>
    <xf numFmtId="0" fontId="5" fillId="2" borderId="3">
      <alignment horizontal="center" vertical="center" wrapText="1"/>
    </xf>
    <xf numFmtId="0" fontId="19" fillId="2" borderId="3">
      <alignment horizontal="center" vertical="center" wrapText="1"/>
    </xf>
    <xf numFmtId="0" fontId="14" fillId="0" borderId="0" applyNumberFormat="0" applyFill="0" applyBorder="0" applyAlignment="0" applyProtection="0">
      <alignment vertical="top"/>
      <protection locked="0"/>
    </xf>
    <xf numFmtId="0" fontId="2" fillId="0" borderId="0">
      <alignment horizontal="center" vertical="center" readingOrder="2"/>
    </xf>
    <xf numFmtId="0" fontId="9" fillId="0" borderId="0">
      <alignment horizontal="left" vertical="center"/>
    </xf>
    <xf numFmtId="0" fontId="2" fillId="0" borderId="0"/>
    <xf numFmtId="0" fontId="38" fillId="0" borderId="0"/>
    <xf numFmtId="0" fontId="2" fillId="0" borderId="0"/>
    <xf numFmtId="0" fontId="2" fillId="0" borderId="0"/>
    <xf numFmtId="0" fontId="2" fillId="0" borderId="0"/>
    <xf numFmtId="0" fontId="11" fillId="0" borderId="0"/>
    <xf numFmtId="0" fontId="38" fillId="0" borderId="0"/>
    <xf numFmtId="0" fontId="37" fillId="0" borderId="0"/>
    <xf numFmtId="0" fontId="2" fillId="0" borderId="0"/>
    <xf numFmtId="0" fontId="2" fillId="0" borderId="0"/>
    <xf numFmtId="0" fontId="20" fillId="0" borderId="0">
      <alignment horizontal="right" vertical="center"/>
    </xf>
    <xf numFmtId="0" fontId="21" fillId="0" borderId="0">
      <alignment horizontal="left" vertical="center"/>
    </xf>
    <xf numFmtId="9" fontId="2" fillId="0" borderId="0" applyFont="0" applyFill="0" applyBorder="0" applyAlignment="0" applyProtection="0"/>
    <xf numFmtId="9" fontId="2" fillId="0" borderId="0" applyFont="0" applyFill="0" applyBorder="0" applyAlignment="0" applyProtection="0"/>
    <xf numFmtId="0" fontId="4" fillId="0" borderId="0">
      <alignment horizontal="right" vertical="center"/>
    </xf>
    <xf numFmtId="0" fontId="2" fillId="0" borderId="0">
      <alignment horizontal="left" vertical="center"/>
    </xf>
    <xf numFmtId="0" fontId="13" fillId="2" borderId="3" applyAlignment="0">
      <alignment horizontal="center" vertical="center"/>
    </xf>
    <xf numFmtId="0" fontId="20" fillId="0" borderId="4">
      <alignment horizontal="right" vertical="center" indent="1"/>
    </xf>
    <xf numFmtId="0" fontId="4" fillId="2" borderId="4">
      <alignment horizontal="right" vertical="center" wrapText="1" indent="1" readingOrder="2"/>
    </xf>
    <xf numFmtId="0" fontId="3" fillId="0" borderId="4">
      <alignment horizontal="right" vertical="center" indent="1"/>
    </xf>
    <xf numFmtId="0" fontId="3" fillId="2" borderId="4">
      <alignment horizontal="left" vertical="center" wrapText="1" indent="1"/>
    </xf>
    <xf numFmtId="0" fontId="3" fillId="0" borderId="5">
      <alignment horizontal="left" vertical="center"/>
    </xf>
    <xf numFmtId="0" fontId="3" fillId="0" borderId="6">
      <alignment horizontal="left" vertical="center"/>
    </xf>
    <xf numFmtId="0" fontId="46" fillId="0" borderId="0"/>
    <xf numFmtId="0" fontId="2" fillId="0" borderId="0"/>
    <xf numFmtId="0" fontId="49" fillId="0" borderId="0"/>
    <xf numFmtId="0" fontId="2" fillId="0" borderId="0"/>
  </cellStyleXfs>
  <cellXfs count="512">
    <xf numFmtId="0" fontId="0" fillId="0" borderId="0" xfId="0"/>
    <xf numFmtId="0" fontId="2" fillId="0" borderId="0" xfId="0" applyFont="1" applyAlignment="1">
      <alignment horizontal="justify" vertical="center"/>
    </xf>
    <xf numFmtId="0" fontId="0" fillId="0" borderId="0" xfId="0" applyBorder="1" applyAlignment="1">
      <alignment vertical="center"/>
    </xf>
    <xf numFmtId="0" fontId="1" fillId="0" borderId="0" xfId="0" applyFont="1" applyAlignment="1">
      <alignment horizontal="centerContinuous" vertical="center"/>
    </xf>
    <xf numFmtId="0" fontId="1" fillId="0" borderId="0" xfId="0" applyFont="1" applyBorder="1" applyAlignment="1">
      <alignment vertical="center"/>
    </xf>
    <xf numFmtId="0" fontId="4" fillId="0" borderId="0" xfId="0" applyFont="1" applyAlignment="1">
      <alignment horizontal="centerContinuous"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8" fillId="0" borderId="0" xfId="0" applyFont="1" applyAlignment="1">
      <alignment horizontal="left" vertical="center" readingOrder="2"/>
    </xf>
    <xf numFmtId="0" fontId="2" fillId="0" borderId="0" xfId="0" applyFont="1" applyAlignment="1">
      <alignment horizontal="centerContinuous" vertical="center"/>
    </xf>
    <xf numFmtId="0" fontId="7" fillId="0" borderId="0" xfId="0" applyFont="1" applyBorder="1" applyAlignment="1">
      <alignment horizontal="left" vertical="center"/>
    </xf>
    <xf numFmtId="0" fontId="8" fillId="0" borderId="0" xfId="0" applyFont="1" applyBorder="1" applyAlignment="1">
      <alignment horizontal="left" vertical="center" readingOrder="2"/>
    </xf>
    <xf numFmtId="49" fontId="8" fillId="0" borderId="0" xfId="0" applyNumberFormat="1" applyFont="1" applyBorder="1" applyAlignment="1">
      <alignment horizontal="center" vertical="center" wrapText="1" readingOrder="2"/>
    </xf>
    <xf numFmtId="0" fontId="6" fillId="0" borderId="0" xfId="0" applyFont="1" applyBorder="1" applyAlignment="1">
      <alignment horizontal="center" vertical="center"/>
    </xf>
    <xf numFmtId="1" fontId="12" fillId="0" borderId="0" xfId="0" applyNumberFormat="1" applyFont="1" applyBorder="1" applyAlignment="1">
      <alignment horizontal="center" vertical="center"/>
    </xf>
    <xf numFmtId="49" fontId="11" fillId="0" borderId="0" xfId="0" applyNumberFormat="1" applyFont="1" applyBorder="1" applyAlignment="1">
      <alignment horizontal="centerContinuous" vertical="center" wrapText="1"/>
    </xf>
    <xf numFmtId="0" fontId="7" fillId="0" borderId="0" xfId="0" applyFont="1" applyBorder="1" applyAlignment="1">
      <alignment horizontal="centerContinuous" vertical="center"/>
    </xf>
    <xf numFmtId="0" fontId="1" fillId="0" borderId="0" xfId="0" applyFont="1" applyBorder="1" applyAlignment="1">
      <alignment vertical="center" readingOrder="2"/>
    </xf>
    <xf numFmtId="49" fontId="11" fillId="0" borderId="0" xfId="0" applyNumberFormat="1" applyFont="1" applyBorder="1" applyAlignment="1">
      <alignment horizontal="center" vertical="center" wrapText="1"/>
    </xf>
    <xf numFmtId="0" fontId="0" fillId="0" borderId="0" xfId="0" applyBorder="1" applyAlignment="1">
      <alignment horizontal="center" vertical="center"/>
    </xf>
    <xf numFmtId="0" fontId="4" fillId="0" borderId="0" xfId="25" applyFont="1">
      <alignment horizontal="right" vertical="center"/>
    </xf>
    <xf numFmtId="0" fontId="3" fillId="0" borderId="0" xfId="33" applyBorder="1">
      <alignment horizontal="left" vertical="center"/>
    </xf>
    <xf numFmtId="0" fontId="3" fillId="0" borderId="0" xfId="30" applyBorder="1">
      <alignment horizontal="right" vertical="center" indent="1"/>
    </xf>
    <xf numFmtId="0" fontId="20" fillId="0" borderId="0" xfId="28" applyBorder="1">
      <alignment horizontal="right" vertical="center" indent="1"/>
    </xf>
    <xf numFmtId="0" fontId="2" fillId="0" borderId="0" xfId="13"/>
    <xf numFmtId="0" fontId="2" fillId="0" borderId="0" xfId="13" applyAlignment="1">
      <alignment vertical="center"/>
    </xf>
    <xf numFmtId="0" fontId="2" fillId="0" borderId="0" xfId="13" applyAlignment="1">
      <alignment horizontal="center" vertical="center"/>
    </xf>
    <xf numFmtId="0" fontId="23" fillId="0" borderId="0" xfId="0" applyFont="1"/>
    <xf numFmtId="0" fontId="24" fillId="0" borderId="0" xfId="13" applyFont="1" applyAlignment="1">
      <alignment vertical="center" wrapText="1" readingOrder="1"/>
    </xf>
    <xf numFmtId="0" fontId="26" fillId="0" borderId="0" xfId="13" applyFont="1" applyAlignment="1">
      <alignment vertical="center"/>
    </xf>
    <xf numFmtId="0" fontId="11" fillId="0" borderId="0" xfId="0" applyFont="1" applyAlignment="1">
      <alignment horizontal="centerContinuous"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2" applyFont="1" applyAlignment="1">
      <alignment horizontal="centerContinuous" vertical="center"/>
    </xf>
    <xf numFmtId="0" fontId="4" fillId="0" borderId="0" xfId="2" applyFont="1" applyAlignment="1">
      <alignment vertical="center"/>
    </xf>
    <xf numFmtId="0" fontId="2" fillId="0" borderId="0" xfId="0" applyFont="1" applyBorder="1" applyAlignment="1">
      <alignment vertical="center"/>
    </xf>
    <xf numFmtId="0" fontId="39" fillId="0" borderId="0" xfId="0" applyFont="1" applyAlignment="1">
      <alignment horizontal="justify" vertical="center"/>
    </xf>
    <xf numFmtId="0" fontId="40" fillId="0" borderId="0" xfId="13" applyFont="1" applyAlignment="1">
      <alignment horizontal="center" vertical="top" wrapText="1"/>
    </xf>
    <xf numFmtId="0" fontId="41" fillId="0" borderId="0" xfId="13" applyFont="1" applyAlignment="1">
      <alignment vertical="center"/>
    </xf>
    <xf numFmtId="0" fontId="42" fillId="0" borderId="0" xfId="13" applyFont="1" applyAlignment="1">
      <alignment horizontal="center" vertical="center" wrapText="1"/>
    </xf>
    <xf numFmtId="0" fontId="43" fillId="0" borderId="0" xfId="13" applyFont="1" applyAlignment="1">
      <alignment horizontal="center" vertical="center" wrapText="1"/>
    </xf>
    <xf numFmtId="0" fontId="1" fillId="0" borderId="0" xfId="26" applyFont="1">
      <alignment horizontal="left" vertical="center"/>
    </xf>
    <xf numFmtId="164" fontId="2" fillId="5" borderId="11" xfId="0" applyNumberFormat="1" applyFont="1" applyFill="1" applyBorder="1" applyAlignment="1">
      <alignment horizontal="right" vertical="center" indent="1"/>
    </xf>
    <xf numFmtId="164" fontId="2" fillId="6" borderId="11" xfId="0" applyNumberFormat="1" applyFont="1" applyFill="1" applyBorder="1" applyAlignment="1">
      <alignment horizontal="right" vertical="center" indent="1"/>
    </xf>
    <xf numFmtId="0" fontId="2" fillId="5" borderId="12" xfId="30" applyFont="1" applyFill="1" applyBorder="1">
      <alignment horizontal="right" vertical="center" indent="1"/>
    </xf>
    <xf numFmtId="164" fontId="2" fillId="5" borderId="13" xfId="0" applyNumberFormat="1" applyFont="1" applyFill="1" applyBorder="1" applyAlignment="1">
      <alignment horizontal="right" vertical="center" indent="1"/>
    </xf>
    <xf numFmtId="0" fontId="31"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1" applyFont="1" applyAlignment="1">
      <alignment horizontal="centerContinuous" vertical="center" readingOrder="2"/>
    </xf>
    <xf numFmtId="0" fontId="30" fillId="0" borderId="0" xfId="1" applyFont="1" applyAlignment="1">
      <alignment horizontal="centerContinuous" vertical="center"/>
    </xf>
    <xf numFmtId="0" fontId="1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0" fillId="0" borderId="0" xfId="0" applyFont="1"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30" fillId="0" borderId="0" xfId="1" applyFont="1" applyBorder="1" applyAlignment="1">
      <alignment horizontal="centerContinuous" vertical="center"/>
    </xf>
    <xf numFmtId="0" fontId="27" fillId="0" borderId="0" xfId="0" applyFont="1" applyAlignment="1">
      <alignment horizontal="justify" vertical="top"/>
    </xf>
    <xf numFmtId="0" fontId="27" fillId="0" borderId="0" xfId="0" applyFont="1" applyAlignment="1">
      <alignment horizontal="justify" vertical="center"/>
    </xf>
    <xf numFmtId="0" fontId="2" fillId="0" borderId="0" xfId="0" applyFont="1" applyAlignment="1">
      <alignment horizontal="right" vertical="center"/>
    </xf>
    <xf numFmtId="1" fontId="2" fillId="0" borderId="0" xfId="0" applyNumberFormat="1" applyFont="1" applyAlignment="1">
      <alignment horizontal="justify" vertical="center"/>
    </xf>
    <xf numFmtId="165" fontId="2" fillId="0" borderId="0" xfId="23" applyNumberFormat="1" applyFont="1" applyAlignment="1">
      <alignment horizontal="justify" vertical="center"/>
    </xf>
    <xf numFmtId="0" fontId="30" fillId="0" borderId="0" xfId="0" applyFont="1" applyAlignment="1">
      <alignment vertical="center" readingOrder="1"/>
    </xf>
    <xf numFmtId="164" fontId="2" fillId="6" borderId="13" xfId="0" applyNumberFormat="1" applyFont="1" applyFill="1" applyBorder="1" applyAlignment="1">
      <alignment horizontal="right" vertical="center" indent="1"/>
    </xf>
    <xf numFmtId="0" fontId="7" fillId="0" borderId="0" xfId="13" applyFont="1" applyAlignment="1">
      <alignment vertical="center"/>
    </xf>
    <xf numFmtId="0" fontId="34" fillId="0" borderId="0" xfId="8" applyFont="1" applyBorder="1" applyAlignment="1" applyProtection="1">
      <alignment vertical="center"/>
    </xf>
    <xf numFmtId="0" fontId="35" fillId="0" borderId="0" xfId="8" applyFont="1" applyBorder="1" applyAlignment="1" applyProtection="1">
      <alignment vertical="center"/>
    </xf>
    <xf numFmtId="0" fontId="4" fillId="0" borderId="0" xfId="0" applyFont="1" applyAlignment="1">
      <alignment vertical="center" readingOrder="2"/>
    </xf>
    <xf numFmtId="0" fontId="2" fillId="0" borderId="0" xfId="0" applyFont="1" applyAlignment="1">
      <alignment vertical="center"/>
    </xf>
    <xf numFmtId="0" fontId="35" fillId="0" borderId="0" xfId="8" applyFont="1" applyAlignment="1" applyProtection="1">
      <alignment vertical="center"/>
    </xf>
    <xf numFmtId="164" fontId="1" fillId="6" borderId="16" xfId="27" applyNumberFormat="1" applyFont="1" applyFill="1" applyBorder="1" applyAlignment="1">
      <alignment horizontal="right" vertical="center" indent="1"/>
    </xf>
    <xf numFmtId="164" fontId="1" fillId="5" borderId="16" xfId="27" applyNumberFormat="1" applyFont="1" applyFill="1" applyBorder="1" applyAlignment="1">
      <alignment horizontal="right" vertical="center" indent="1"/>
    </xf>
    <xf numFmtId="0" fontId="4" fillId="0" borderId="0" xfId="0" applyFont="1" applyAlignment="1">
      <alignment horizontal="left" vertical="center" readingOrder="2"/>
    </xf>
    <xf numFmtId="0" fontId="1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readingOrder="2"/>
    </xf>
    <xf numFmtId="0" fontId="16" fillId="6" borderId="16" xfId="6" applyFont="1" applyFill="1" applyBorder="1">
      <alignment horizontal="center" vertical="center" wrapText="1"/>
    </xf>
    <xf numFmtId="0" fontId="2" fillId="5" borderId="0" xfId="0" applyFont="1" applyFill="1" applyAlignment="1">
      <alignment vertical="center"/>
    </xf>
    <xf numFmtId="0" fontId="2" fillId="0" borderId="0" xfId="0" applyFont="1" applyAlignment="1">
      <alignment horizontal="center" vertical="center" readingOrder="2"/>
    </xf>
    <xf numFmtId="0" fontId="33" fillId="0" borderId="0" xfId="13" applyFont="1" applyAlignment="1">
      <alignment vertical="center" wrapText="1" readingOrder="1"/>
    </xf>
    <xf numFmtId="0" fontId="1" fillId="6" borderId="15" xfId="27" applyFont="1" applyFill="1" applyBorder="1" applyAlignment="1">
      <alignment horizontal="center" vertical="center" wrapText="1" readingOrder="1"/>
    </xf>
    <xf numFmtId="0" fontId="1" fillId="0" borderId="0" xfId="21" applyFont="1" applyAlignment="1">
      <alignment horizontal="right" vertical="center" readingOrder="2"/>
    </xf>
    <xf numFmtId="0" fontId="16" fillId="0" borderId="0" xfId="22" applyFont="1">
      <alignment horizontal="left" vertical="center"/>
    </xf>
    <xf numFmtId="0" fontId="2" fillId="0" borderId="0" xfId="0" applyFont="1" applyBorder="1" applyAlignment="1">
      <alignment horizontal="center" vertical="center"/>
    </xf>
    <xf numFmtId="0" fontId="11" fillId="0" borderId="0" xfId="0" applyFont="1" applyAlignment="1">
      <alignment horizontal="center" vertical="center"/>
    </xf>
    <xf numFmtId="164" fontId="2" fillId="6" borderId="11" xfId="30" applyNumberFormat="1" applyFont="1" applyFill="1" applyBorder="1" applyAlignment="1">
      <alignment horizontal="right" vertical="center" indent="1"/>
    </xf>
    <xf numFmtId="164" fontId="2" fillId="5" borderId="11" xfId="30" applyNumberFormat="1" applyFont="1" applyFill="1" applyBorder="1" applyAlignment="1">
      <alignment horizontal="right" vertical="center" indent="1"/>
    </xf>
    <xf numFmtId="164" fontId="2" fillId="6" borderId="13" xfId="30" applyNumberFormat="1" applyFont="1" applyFill="1" applyBorder="1" applyAlignment="1">
      <alignment horizontal="right" vertical="center" indent="1"/>
    </xf>
    <xf numFmtId="164" fontId="1" fillId="5" borderId="16" xfId="27" applyNumberFormat="1" applyFont="1" applyFill="1" applyBorder="1" applyAlignment="1">
      <alignment horizontal="center" vertical="center"/>
    </xf>
    <xf numFmtId="164" fontId="2" fillId="0" borderId="0" xfId="0" applyNumberFormat="1" applyFont="1" applyAlignment="1">
      <alignment horizontal="center" vertical="center"/>
    </xf>
    <xf numFmtId="0" fontId="27" fillId="0" borderId="0" xfId="1" applyFont="1" applyAlignment="1">
      <alignment vertical="center"/>
    </xf>
    <xf numFmtId="164" fontId="2" fillId="5" borderId="14" xfId="30" applyNumberFormat="1" applyFont="1" applyFill="1" applyBorder="1">
      <alignment horizontal="right" vertical="center" indent="1"/>
    </xf>
    <xf numFmtId="0" fontId="2" fillId="0" borderId="0" xfId="33" applyFont="1" applyBorder="1">
      <alignment horizontal="left" vertical="center"/>
    </xf>
    <xf numFmtId="0" fontId="30" fillId="0" borderId="0" xfId="0" applyFont="1" applyAlignment="1">
      <alignment horizontal="centerContinuous" vertical="center"/>
    </xf>
    <xf numFmtId="0" fontId="27" fillId="0" borderId="0" xfId="0" applyFont="1" applyAlignment="1">
      <alignment vertical="center" readingOrder="2"/>
    </xf>
    <xf numFmtId="0" fontId="2" fillId="0" borderId="0" xfId="0" applyFont="1" applyAlignment="1">
      <alignment horizontal="center" vertical="center" readingOrder="1"/>
    </xf>
    <xf numFmtId="0" fontId="33" fillId="0" borderId="0" xfId="0" applyFont="1" applyAlignment="1">
      <alignment vertical="center"/>
    </xf>
    <xf numFmtId="0" fontId="2" fillId="5" borderId="14" xfId="31" applyFont="1" applyFill="1" applyBorder="1" applyAlignment="1">
      <alignment horizontal="center" vertical="center" wrapText="1"/>
    </xf>
    <xf numFmtId="49" fontId="4" fillId="0" borderId="0" xfId="0" applyNumberFormat="1" applyFont="1" applyBorder="1" applyAlignment="1">
      <alignment horizontal="center" vertical="center" wrapText="1" readingOrder="2"/>
    </xf>
    <xf numFmtId="164"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readingOrder="2"/>
    </xf>
    <xf numFmtId="0" fontId="4" fillId="0" borderId="7" xfId="0" applyFont="1" applyBorder="1" applyAlignment="1">
      <alignment horizontal="left" vertical="center" readingOrder="2"/>
    </xf>
    <xf numFmtId="0" fontId="29" fillId="0" borderId="0" xfId="0" applyFont="1" applyBorder="1" applyAlignment="1">
      <alignment vertical="center"/>
    </xf>
    <xf numFmtId="0" fontId="1" fillId="6" borderId="19" xfId="6" applyFont="1" applyFill="1" applyBorder="1" applyAlignment="1">
      <alignment horizontal="center" wrapText="1"/>
    </xf>
    <xf numFmtId="166" fontId="1" fillId="5" borderId="12" xfId="15" applyNumberFormat="1" applyFont="1" applyFill="1" applyBorder="1" applyAlignment="1">
      <alignment vertical="center"/>
    </xf>
    <xf numFmtId="166" fontId="2" fillId="5" borderId="12" xfId="15" applyNumberFormat="1" applyFont="1" applyFill="1" applyBorder="1" applyAlignment="1">
      <alignment vertical="center"/>
    </xf>
    <xf numFmtId="166" fontId="2" fillId="6" borderId="11" xfId="15" applyNumberFormat="1" applyFont="1" applyFill="1" applyBorder="1" applyAlignment="1">
      <alignment vertical="center"/>
    </xf>
    <xf numFmtId="166" fontId="2" fillId="5" borderId="20" xfId="15" applyNumberFormat="1" applyFont="1" applyFill="1" applyBorder="1" applyAlignment="1">
      <alignment vertical="center"/>
    </xf>
    <xf numFmtId="166" fontId="1" fillId="6" borderId="16" xfId="15" applyNumberFormat="1" applyFont="1" applyFill="1" applyBorder="1" applyAlignment="1">
      <alignment vertical="center"/>
    </xf>
    <xf numFmtId="166" fontId="2" fillId="5" borderId="12" xfId="15" applyNumberFormat="1" applyFont="1" applyFill="1" applyBorder="1" applyAlignment="1">
      <alignment horizontal="right" vertical="center"/>
    </xf>
    <xf numFmtId="166" fontId="2" fillId="6" borderId="11" xfId="15" applyNumberFormat="1" applyFont="1" applyFill="1" applyBorder="1" applyAlignment="1">
      <alignment horizontal="right" vertical="center"/>
    </xf>
    <xf numFmtId="166" fontId="2" fillId="6" borderId="13" xfId="15" applyNumberFormat="1" applyFont="1" applyFill="1" applyBorder="1" applyAlignment="1">
      <alignment horizontal="right" vertical="center"/>
    </xf>
    <xf numFmtId="166" fontId="1" fillId="5" borderId="16" xfId="15" applyNumberFormat="1" applyFont="1" applyFill="1" applyBorder="1" applyAlignment="1">
      <alignment horizontal="right" vertical="center"/>
    </xf>
    <xf numFmtId="166" fontId="2" fillId="5" borderId="11" xfId="15" applyNumberFormat="1" applyFont="1" applyFill="1" applyBorder="1" applyAlignment="1">
      <alignment horizontal="right" vertical="center"/>
    </xf>
    <xf numFmtId="164" fontId="2" fillId="0" borderId="0" xfId="0" applyNumberFormat="1" applyFont="1" applyAlignment="1">
      <alignment vertical="center"/>
    </xf>
    <xf numFmtId="1" fontId="2" fillId="0" borderId="0" xfId="0" applyNumberFormat="1" applyFont="1" applyBorder="1" applyAlignment="1">
      <alignment horizontal="center" vertical="center"/>
    </xf>
    <xf numFmtId="0" fontId="44" fillId="0" borderId="0" xfId="0" applyFont="1" applyAlignment="1">
      <alignment horizontal="centerContinuous" vertical="center"/>
    </xf>
    <xf numFmtId="164" fontId="2" fillId="6" borderId="12" xfId="0" applyNumberFormat="1" applyFont="1" applyFill="1" applyBorder="1" applyAlignment="1">
      <alignment horizontal="center" vertical="center"/>
    </xf>
    <xf numFmtId="164" fontId="2" fillId="5" borderId="12" xfId="30" applyNumberFormat="1" applyFont="1" applyFill="1" applyBorder="1" applyAlignment="1">
      <alignment horizontal="right" vertical="center" indent="1"/>
    </xf>
    <xf numFmtId="0" fontId="4" fillId="5" borderId="0" xfId="29" applyFont="1" applyFill="1" applyBorder="1" applyAlignment="1">
      <alignment horizontal="center" vertical="center" wrapText="1" readingOrder="2"/>
    </xf>
    <xf numFmtId="0" fontId="2" fillId="5" borderId="0" xfId="30" applyFont="1" applyFill="1" applyBorder="1">
      <alignment horizontal="right" vertical="center" indent="1"/>
    </xf>
    <xf numFmtId="0" fontId="11" fillId="7" borderId="0" xfId="0" applyFont="1" applyFill="1" applyAlignment="1">
      <alignment vertical="center"/>
    </xf>
    <xf numFmtId="0" fontId="4" fillId="5" borderId="14" xfId="29" applyFont="1" applyFill="1" applyBorder="1" applyAlignment="1">
      <alignment horizontal="center" vertical="center" wrapText="1" readingOrder="2"/>
    </xf>
    <xf numFmtId="0" fontId="2" fillId="5" borderId="0" xfId="28" applyFont="1" applyFill="1" applyBorder="1">
      <alignment horizontal="right" vertical="center" indent="1"/>
    </xf>
    <xf numFmtId="0" fontId="2" fillId="5" borderId="0" xfId="30" applyFont="1" applyFill="1" applyBorder="1" applyAlignment="1">
      <alignment horizontal="center" vertical="center"/>
    </xf>
    <xf numFmtId="0" fontId="2" fillId="5" borderId="33" xfId="30" applyFont="1" applyFill="1" applyBorder="1">
      <alignment horizontal="right" vertical="center" indent="1"/>
    </xf>
    <xf numFmtId="166" fontId="2" fillId="6" borderId="12" xfId="30" applyNumberFormat="1" applyFont="1" applyFill="1" applyBorder="1">
      <alignment horizontal="right" vertical="center" indent="1"/>
    </xf>
    <xf numFmtId="0" fontId="2" fillId="6" borderId="0" xfId="0" applyFont="1" applyFill="1" applyAlignment="1">
      <alignment vertical="center"/>
    </xf>
    <xf numFmtId="0" fontId="1" fillId="6" borderId="16" xfId="27" applyFont="1" applyFill="1" applyBorder="1" applyAlignment="1">
      <alignment horizontal="center" vertical="center" wrapText="1"/>
    </xf>
    <xf numFmtId="0" fontId="0" fillId="0" borderId="0" xfId="0" applyAlignment="1">
      <alignment wrapText="1"/>
    </xf>
    <xf numFmtId="0" fontId="30" fillId="0" borderId="0" xfId="1" applyFont="1" applyBorder="1" applyAlignment="1">
      <alignment horizontal="centerContinuous" vertical="center" readingOrder="2"/>
    </xf>
    <xf numFmtId="0" fontId="4" fillId="0" borderId="0" xfId="2" applyFont="1" applyBorder="1" applyAlignment="1">
      <alignment horizontal="centerContinuous" vertical="center"/>
    </xf>
    <xf numFmtId="0" fontId="2" fillId="6" borderId="0" xfId="0" applyFont="1" applyFill="1" applyBorder="1" applyAlignment="1">
      <alignment vertical="center"/>
    </xf>
    <xf numFmtId="0" fontId="4" fillId="6" borderId="14" xfId="29" applyFont="1" applyFill="1" applyBorder="1" applyAlignment="1">
      <alignment horizontal="center" vertical="center" wrapText="1" readingOrder="2"/>
    </xf>
    <xf numFmtId="0" fontId="2" fillId="6" borderId="14" xfId="31" applyFont="1" applyFill="1" applyBorder="1" applyAlignment="1">
      <alignment horizontal="center" vertical="center" wrapText="1"/>
    </xf>
    <xf numFmtId="0" fontId="0" fillId="0" borderId="0" xfId="0" applyAlignment="1">
      <alignment horizontal="right" vertical="center" indent="1"/>
    </xf>
    <xf numFmtId="0" fontId="2" fillId="0" borderId="0" xfId="15"/>
    <xf numFmtId="49" fontId="4" fillId="5" borderId="16" xfId="15" applyNumberFormat="1" applyFont="1" applyFill="1" applyBorder="1" applyAlignment="1">
      <alignment horizontal="center" vertical="center"/>
    </xf>
    <xf numFmtId="49" fontId="1" fillId="5" borderId="16" xfId="15" applyNumberFormat="1" applyFont="1" applyFill="1" applyBorder="1" applyAlignment="1">
      <alignment horizontal="center" vertical="center"/>
    </xf>
    <xf numFmtId="49" fontId="4" fillId="6" borderId="13" xfId="15" applyNumberFormat="1" applyFont="1" applyFill="1" applyBorder="1" applyAlignment="1">
      <alignment horizontal="right" vertical="center" indent="1"/>
    </xf>
    <xf numFmtId="166" fontId="22" fillId="6" borderId="13" xfId="15" applyNumberFormat="1" applyFont="1" applyFill="1" applyBorder="1" applyAlignment="1">
      <alignment horizontal="left" vertical="center" indent="1"/>
    </xf>
    <xf numFmtId="49" fontId="4" fillId="5" borderId="11" xfId="15" applyNumberFormat="1" applyFont="1" applyFill="1" applyBorder="1" applyAlignment="1">
      <alignment horizontal="right" vertical="center" indent="1"/>
    </xf>
    <xf numFmtId="166" fontId="22" fillId="5" borderId="11" xfId="15" applyNumberFormat="1" applyFont="1" applyFill="1" applyBorder="1" applyAlignment="1">
      <alignment horizontal="left" vertical="center" indent="1"/>
    </xf>
    <xf numFmtId="49" fontId="4" fillId="6" borderId="11" xfId="15" applyNumberFormat="1" applyFont="1" applyFill="1" applyBorder="1" applyAlignment="1">
      <alignment horizontal="right" vertical="center" indent="1"/>
    </xf>
    <xf numFmtId="166" fontId="22" fillId="6" borderId="11" xfId="15" applyNumberFormat="1" applyFont="1" applyFill="1" applyBorder="1" applyAlignment="1">
      <alignment horizontal="left" vertical="center" indent="1"/>
    </xf>
    <xf numFmtId="49" fontId="4" fillId="5" borderId="12" xfId="15" applyNumberFormat="1" applyFont="1" applyFill="1" applyBorder="1" applyAlignment="1">
      <alignment horizontal="right" vertical="center" indent="1"/>
    </xf>
    <xf numFmtId="166" fontId="22" fillId="5" borderId="12" xfId="15" applyNumberFormat="1" applyFont="1" applyFill="1" applyBorder="1" applyAlignment="1">
      <alignment horizontal="left" vertical="center" indent="1"/>
    </xf>
    <xf numFmtId="49" fontId="22" fillId="6" borderId="15" xfId="15" applyNumberFormat="1" applyFont="1" applyFill="1" applyBorder="1" applyAlignment="1">
      <alignment horizontal="center" vertical="top" wrapText="1"/>
    </xf>
    <xf numFmtId="49" fontId="1" fillId="6" borderId="19" xfId="15" applyNumberFormat="1" applyFont="1" applyFill="1" applyBorder="1" applyAlignment="1">
      <alignment horizontal="center" wrapText="1"/>
    </xf>
    <xf numFmtId="0" fontId="11" fillId="0" borderId="0" xfId="15" applyFont="1" applyAlignment="1">
      <alignment vertical="center"/>
    </xf>
    <xf numFmtId="166" fontId="4" fillId="0" borderId="0" xfId="15" applyNumberFormat="1" applyFont="1" applyAlignment="1">
      <alignment horizontal="right" vertical="center" readingOrder="2"/>
    </xf>
    <xf numFmtId="49" fontId="1" fillId="0" borderId="0" xfId="15" applyNumberFormat="1" applyFont="1" applyBorder="1" applyAlignment="1">
      <alignment vertical="center"/>
    </xf>
    <xf numFmtId="0" fontId="26" fillId="0" borderId="0" xfId="0" applyFont="1" applyAlignment="1">
      <alignment vertical="center"/>
    </xf>
    <xf numFmtId="49" fontId="1" fillId="0" borderId="0" xfId="0" applyNumberFormat="1" applyFont="1" applyBorder="1" applyAlignment="1">
      <alignment vertical="center"/>
    </xf>
    <xf numFmtId="0" fontId="48" fillId="0" borderId="0" xfId="0" applyFont="1"/>
    <xf numFmtId="0" fontId="47" fillId="0" borderId="0" xfId="0" applyFont="1" applyAlignment="1">
      <alignment horizontal="left"/>
    </xf>
    <xf numFmtId="166" fontId="4" fillId="0" borderId="0" xfId="0" applyNumberFormat="1" applyFont="1" applyAlignment="1">
      <alignment horizontal="right" vertical="center"/>
    </xf>
    <xf numFmtId="49" fontId="1" fillId="5" borderId="12" xfId="15" applyNumberFormat="1" applyFont="1" applyFill="1" applyBorder="1" applyAlignment="1">
      <alignment horizontal="right" vertical="center" indent="1"/>
    </xf>
    <xf numFmtId="49" fontId="1" fillId="6" borderId="11" xfId="15" applyNumberFormat="1" applyFont="1" applyFill="1" applyBorder="1" applyAlignment="1">
      <alignment horizontal="right" vertical="center" indent="1"/>
    </xf>
    <xf numFmtId="166" fontId="22" fillId="5" borderId="13" xfId="15" applyNumberFormat="1" applyFont="1" applyFill="1" applyBorder="1" applyAlignment="1">
      <alignment horizontal="left" vertical="center" indent="1"/>
    </xf>
    <xf numFmtId="49" fontId="1" fillId="5" borderId="13" xfId="15" applyNumberFormat="1" applyFont="1" applyFill="1" applyBorder="1" applyAlignment="1">
      <alignment horizontal="right" vertical="center" indent="1"/>
    </xf>
    <xf numFmtId="49" fontId="16" fillId="6" borderId="16" xfId="15" applyNumberFormat="1" applyFont="1" applyFill="1" applyBorder="1" applyAlignment="1">
      <alignment horizontal="center" vertical="center"/>
    </xf>
    <xf numFmtId="49" fontId="1" fillId="6" borderId="16" xfId="15" applyNumberFormat="1" applyFont="1" applyFill="1" applyBorder="1" applyAlignment="1">
      <alignment horizontal="center" vertical="center"/>
    </xf>
    <xf numFmtId="164" fontId="1" fillId="5" borderId="21" xfId="27" applyNumberFormat="1" applyFont="1" applyFill="1" applyBorder="1" applyAlignment="1">
      <alignment horizontal="center" vertical="center"/>
    </xf>
    <xf numFmtId="164" fontId="2" fillId="5" borderId="0" xfId="30" applyNumberFormat="1" applyFont="1" applyFill="1" applyBorder="1" applyAlignment="1">
      <alignment vertical="center"/>
    </xf>
    <xf numFmtId="164" fontId="1" fillId="5" borderId="0" xfId="30" applyNumberFormat="1" applyFont="1" applyFill="1" applyBorder="1" applyAlignment="1">
      <alignment vertical="center"/>
    </xf>
    <xf numFmtId="164" fontId="1" fillId="5" borderId="0" xfId="28" applyNumberFormat="1" applyFont="1" applyFill="1" applyBorder="1" applyAlignment="1">
      <alignment vertical="center"/>
    </xf>
    <xf numFmtId="0" fontId="2" fillId="5" borderId="0" xfId="31" applyFont="1" applyFill="1" applyBorder="1" applyAlignment="1">
      <alignment horizontal="center" vertical="center" wrapText="1"/>
    </xf>
    <xf numFmtId="49" fontId="50" fillId="0" borderId="0" xfId="15" applyNumberFormat="1" applyFont="1" applyAlignment="1">
      <alignment vertical="center"/>
    </xf>
    <xf numFmtId="49" fontId="50" fillId="0" borderId="0" xfId="15" applyNumberFormat="1" applyFont="1" applyAlignment="1">
      <alignment horizontal="center" vertical="center"/>
    </xf>
    <xf numFmtId="49" fontId="18" fillId="0" borderId="0" xfId="15" applyNumberFormat="1" applyFont="1" applyAlignment="1">
      <alignment vertical="center" wrapText="1"/>
    </xf>
    <xf numFmtId="49" fontId="18" fillId="0" borderId="0" xfId="15" applyNumberFormat="1" applyFont="1" applyAlignment="1">
      <alignment horizontal="center" vertical="center" wrapText="1"/>
    </xf>
    <xf numFmtId="166" fontId="4" fillId="0" borderId="0" xfId="15" applyNumberFormat="1" applyFont="1" applyAlignment="1">
      <alignment horizontal="right" vertical="center"/>
    </xf>
    <xf numFmtId="49" fontId="33" fillId="6" borderId="20" xfId="15" applyNumberFormat="1" applyFont="1" applyFill="1" applyBorder="1" applyAlignment="1">
      <alignment horizontal="center" vertical="center"/>
    </xf>
    <xf numFmtId="49" fontId="33" fillId="6" borderId="15" xfId="15" applyNumberFormat="1" applyFont="1" applyFill="1" applyBorder="1" applyAlignment="1">
      <alignment horizontal="center" vertical="center"/>
    </xf>
    <xf numFmtId="49" fontId="2" fillId="6" borderId="15" xfId="15" applyNumberFormat="1" applyFont="1" applyFill="1" applyBorder="1" applyAlignment="1">
      <alignment horizontal="center" vertical="center"/>
    </xf>
    <xf numFmtId="0" fontId="33" fillId="8" borderId="57" xfId="0" applyFont="1" applyFill="1" applyBorder="1" applyAlignment="1">
      <alignment horizontal="left" vertical="center" wrapText="1" indent="1" readingOrder="1"/>
    </xf>
    <xf numFmtId="49" fontId="27" fillId="5" borderId="12" xfId="15" applyNumberFormat="1" applyFont="1" applyFill="1" applyBorder="1" applyAlignment="1">
      <alignment horizontal="right" vertical="center" indent="1"/>
    </xf>
    <xf numFmtId="0" fontId="2" fillId="5" borderId="0" xfId="15" applyFill="1"/>
    <xf numFmtId="0" fontId="22" fillId="9" borderId="57" xfId="0" applyFont="1" applyFill="1" applyBorder="1" applyAlignment="1">
      <alignment horizontal="left" vertical="center" wrapText="1" indent="2" readingOrder="1"/>
    </xf>
    <xf numFmtId="166" fontId="1" fillId="6" borderId="11" xfId="15" applyNumberFormat="1" applyFont="1" applyFill="1" applyBorder="1" applyAlignment="1">
      <alignment vertical="center"/>
    </xf>
    <xf numFmtId="49" fontId="1" fillId="6" borderId="11" xfId="15" applyNumberFormat="1" applyFont="1" applyFill="1" applyBorder="1" applyAlignment="1">
      <alignment horizontal="right" vertical="center" indent="2" readingOrder="2"/>
    </xf>
    <xf numFmtId="0" fontId="22" fillId="8" borderId="57" xfId="0" applyFont="1" applyFill="1" applyBorder="1" applyAlignment="1">
      <alignment horizontal="left" vertical="center" wrapText="1" indent="2" readingOrder="1"/>
    </xf>
    <xf numFmtId="49" fontId="1" fillId="5" borderId="12" xfId="15" applyNumberFormat="1" applyFont="1" applyFill="1" applyBorder="1" applyAlignment="1">
      <alignment horizontal="right" vertical="center" indent="2" readingOrder="2"/>
    </xf>
    <xf numFmtId="166" fontId="51" fillId="6" borderId="11" xfId="15" applyNumberFormat="1" applyFont="1" applyFill="1" applyBorder="1" applyAlignment="1">
      <alignment vertical="center"/>
    </xf>
    <xf numFmtId="0" fontId="22" fillId="8" borderId="58" xfId="0" applyFont="1" applyFill="1" applyBorder="1" applyAlignment="1">
      <alignment horizontal="left" vertical="center" wrapText="1" indent="2" readingOrder="1"/>
    </xf>
    <xf numFmtId="166" fontId="1" fillId="5" borderId="20" xfId="15" applyNumberFormat="1" applyFont="1" applyFill="1" applyBorder="1" applyAlignment="1">
      <alignment vertical="center"/>
    </xf>
    <xf numFmtId="49" fontId="1" fillId="5" borderId="20" xfId="15" applyNumberFormat="1" applyFont="1" applyFill="1" applyBorder="1" applyAlignment="1">
      <alignment horizontal="right" vertical="center" indent="2" readingOrder="2"/>
    </xf>
    <xf numFmtId="49" fontId="1" fillId="6" borderId="16" xfId="15" applyNumberFormat="1" applyFont="1" applyFill="1" applyBorder="1" applyAlignment="1">
      <alignment horizontal="right" vertical="center" indent="1"/>
    </xf>
    <xf numFmtId="166" fontId="33" fillId="6" borderId="16" xfId="15" applyNumberFormat="1" applyFont="1" applyFill="1" applyBorder="1" applyAlignment="1">
      <alignment horizontal="left" vertical="center" indent="1"/>
    </xf>
    <xf numFmtId="166" fontId="1" fillId="5" borderId="12" xfId="15" applyNumberFormat="1" applyFont="1" applyFill="1" applyBorder="1" applyAlignment="1">
      <alignment horizontal="right" vertical="center"/>
    </xf>
    <xf numFmtId="0" fontId="22" fillId="6" borderId="57" xfId="0" applyFont="1" applyFill="1" applyBorder="1" applyAlignment="1">
      <alignment horizontal="left" vertical="center" wrapText="1" indent="2" readingOrder="1"/>
    </xf>
    <xf numFmtId="166" fontId="1" fillId="6" borderId="11" xfId="15" applyNumberFormat="1" applyFont="1" applyFill="1" applyBorder="1" applyAlignment="1">
      <alignment horizontal="right" vertical="center"/>
    </xf>
    <xf numFmtId="0" fontId="22" fillId="6" borderId="58" xfId="0" applyFont="1" applyFill="1" applyBorder="1" applyAlignment="1">
      <alignment horizontal="left" vertical="center" wrapText="1" indent="2" readingOrder="1"/>
    </xf>
    <xf numFmtId="166" fontId="1" fillId="6" borderId="13" xfId="15" applyNumberFormat="1" applyFont="1" applyFill="1" applyBorder="1" applyAlignment="1">
      <alignment horizontal="right" vertical="center"/>
    </xf>
    <xf numFmtId="49" fontId="1" fillId="6" borderId="13" xfId="15" applyNumberFormat="1" applyFont="1" applyFill="1" applyBorder="1" applyAlignment="1">
      <alignment horizontal="right" vertical="center" indent="2" readingOrder="2"/>
    </xf>
    <xf numFmtId="49" fontId="1" fillId="5" borderId="16" xfId="15" applyNumberFormat="1" applyFont="1" applyFill="1" applyBorder="1" applyAlignment="1">
      <alignment horizontal="right" vertical="center" indent="1"/>
    </xf>
    <xf numFmtId="166" fontId="33" fillId="5" borderId="16" xfId="15" applyNumberFormat="1" applyFont="1" applyFill="1" applyBorder="1" applyAlignment="1">
      <alignment horizontal="left" vertical="center" indent="1"/>
    </xf>
    <xf numFmtId="0" fontId="33" fillId="6" borderId="57" xfId="0" applyFont="1" applyFill="1" applyBorder="1" applyAlignment="1">
      <alignment horizontal="left" vertical="center" wrapText="1" indent="2" readingOrder="1"/>
    </xf>
    <xf numFmtId="166" fontId="1" fillId="6" borderId="12" xfId="15" applyNumberFormat="1" applyFont="1" applyFill="1" applyBorder="1" applyAlignment="1">
      <alignment horizontal="right" vertical="center"/>
    </xf>
    <xf numFmtId="49" fontId="4" fillId="6" borderId="12" xfId="15" applyNumberFormat="1" applyFont="1" applyFill="1" applyBorder="1" applyAlignment="1">
      <alignment horizontal="right" vertical="center" wrapText="1" indent="1"/>
    </xf>
    <xf numFmtId="0" fontId="33" fillId="8" borderId="57" xfId="0" applyFont="1" applyFill="1" applyBorder="1" applyAlignment="1">
      <alignment horizontal="left" vertical="center" wrapText="1" indent="2" readingOrder="1"/>
    </xf>
    <xf numFmtId="49" fontId="4" fillId="5" borderId="11" xfId="15" applyNumberFormat="1" applyFont="1" applyFill="1" applyBorder="1" applyAlignment="1">
      <alignment horizontal="right" vertical="center" wrapText="1" indent="1"/>
    </xf>
    <xf numFmtId="49" fontId="4" fillId="6" borderId="11" xfId="15" applyNumberFormat="1" applyFont="1" applyFill="1" applyBorder="1" applyAlignment="1">
      <alignment horizontal="right" vertical="center" wrapText="1" indent="1"/>
    </xf>
    <xf numFmtId="0" fontId="33" fillId="6" borderId="59" xfId="0" applyFont="1" applyFill="1" applyBorder="1" applyAlignment="1">
      <alignment horizontal="left" vertical="center" wrapText="1" indent="2" readingOrder="1"/>
    </xf>
    <xf numFmtId="166" fontId="1" fillId="6" borderId="14" xfId="15" applyNumberFormat="1" applyFont="1" applyFill="1" applyBorder="1" applyAlignment="1">
      <alignment horizontal="right" vertical="center"/>
    </xf>
    <xf numFmtId="49" fontId="4" fillId="6" borderId="14" xfId="15" applyNumberFormat="1" applyFont="1" applyFill="1" applyBorder="1" applyAlignment="1">
      <alignment horizontal="right" vertical="center" wrapText="1" indent="1"/>
    </xf>
    <xf numFmtId="0" fontId="52" fillId="0" borderId="0" xfId="0" applyFont="1" applyAlignment="1">
      <alignment vertical="center" wrapText="1"/>
    </xf>
    <xf numFmtId="1" fontId="1" fillId="5" borderId="16" xfId="15" applyNumberFormat="1" applyFont="1" applyFill="1" applyBorder="1" applyAlignment="1">
      <alignment horizontal="right" vertical="center" indent="1"/>
    </xf>
    <xf numFmtId="2" fontId="1" fillId="5" borderId="16" xfId="15" applyNumberFormat="1" applyFont="1" applyFill="1" applyBorder="1" applyAlignment="1">
      <alignment horizontal="right" vertical="center" indent="1"/>
    </xf>
    <xf numFmtId="166" fontId="1" fillId="5" borderId="16" xfId="15" applyNumberFormat="1" applyFont="1" applyFill="1" applyBorder="1" applyAlignment="1">
      <alignment horizontal="right" vertical="center" indent="1"/>
    </xf>
    <xf numFmtId="166" fontId="2" fillId="6" borderId="13" xfId="15" applyNumberFormat="1" applyFont="1" applyFill="1" applyBorder="1" applyAlignment="1">
      <alignment horizontal="right" vertical="center" indent="1"/>
    </xf>
    <xf numFmtId="2" fontId="2" fillId="6" borderId="13" xfId="15" applyNumberFormat="1" applyFont="1" applyFill="1" applyBorder="1" applyAlignment="1">
      <alignment horizontal="right" vertical="center" indent="1"/>
    </xf>
    <xf numFmtId="166" fontId="2" fillId="0" borderId="11" xfId="15" applyNumberFormat="1" applyFont="1" applyBorder="1" applyAlignment="1">
      <alignment horizontal="right" vertical="center" indent="1"/>
    </xf>
    <xf numFmtId="2" fontId="2" fillId="0" borderId="11" xfId="15" applyNumberFormat="1" applyFont="1" applyBorder="1" applyAlignment="1">
      <alignment horizontal="right" vertical="center" indent="1"/>
    </xf>
    <xf numFmtId="166" fontId="2" fillId="6" borderId="11" xfId="15" applyNumberFormat="1" applyFont="1" applyFill="1" applyBorder="1" applyAlignment="1">
      <alignment horizontal="right" vertical="center" indent="1"/>
    </xf>
    <xf numFmtId="2" fontId="2" fillId="6" borderId="11" xfId="15" applyNumberFormat="1" applyFont="1" applyFill="1" applyBorder="1" applyAlignment="1">
      <alignment horizontal="right" vertical="center" indent="1"/>
    </xf>
    <xf numFmtId="166" fontId="2" fillId="0" borderId="12" xfId="15" applyNumberFormat="1" applyFont="1" applyBorder="1" applyAlignment="1">
      <alignment horizontal="right" vertical="center" indent="1"/>
    </xf>
    <xf numFmtId="2" fontId="2" fillId="0" borderId="12" xfId="15" applyNumberFormat="1" applyFont="1" applyBorder="1" applyAlignment="1">
      <alignment horizontal="right" vertical="center" indent="1"/>
    </xf>
    <xf numFmtId="49" fontId="50" fillId="0" borderId="0" xfId="0" applyNumberFormat="1" applyFont="1" applyAlignment="1">
      <alignment vertical="center"/>
    </xf>
    <xf numFmtId="49" fontId="50" fillId="0" borderId="0" xfId="0" applyNumberFormat="1" applyFont="1" applyAlignment="1">
      <alignment horizontal="center" vertical="center"/>
    </xf>
    <xf numFmtId="49" fontId="18" fillId="0" borderId="0" xfId="0" applyNumberFormat="1" applyFont="1" applyAlignment="1">
      <alignment vertical="center" wrapText="1"/>
    </xf>
    <xf numFmtId="49" fontId="18" fillId="0" borderId="0" xfId="0" applyNumberFormat="1" applyFont="1" applyAlignment="1">
      <alignment horizontal="center" vertical="center" wrapText="1"/>
    </xf>
    <xf numFmtId="0" fontId="47" fillId="0" borderId="0" xfId="0" applyFont="1" applyBorder="1" applyAlignment="1">
      <alignment horizontal="right"/>
    </xf>
    <xf numFmtId="49" fontId="1" fillId="6" borderId="20" xfId="15" applyNumberFormat="1" applyFont="1" applyFill="1" applyBorder="1" applyAlignment="1">
      <alignment horizontal="center"/>
    </xf>
    <xf numFmtId="49" fontId="36" fillId="6" borderId="15" xfId="15" applyNumberFormat="1" applyFont="1" applyFill="1" applyBorder="1" applyAlignment="1">
      <alignment horizontal="center" vertical="top"/>
    </xf>
    <xf numFmtId="0" fontId="33" fillId="8" borderId="57" xfId="0" applyFont="1" applyFill="1" applyBorder="1" applyAlignment="1">
      <alignment horizontal="left" vertical="center" wrapText="1" indent="1"/>
    </xf>
    <xf numFmtId="0" fontId="22" fillId="9" borderId="57" xfId="0" applyFont="1" applyFill="1" applyBorder="1" applyAlignment="1">
      <alignment horizontal="left" vertical="center" wrapText="1" indent="2"/>
    </xf>
    <xf numFmtId="0" fontId="22" fillId="8" borderId="57" xfId="0" applyFont="1" applyFill="1" applyBorder="1" applyAlignment="1">
      <alignment horizontal="left" vertical="center" wrapText="1" indent="2"/>
    </xf>
    <xf numFmtId="0" fontId="22" fillId="8" borderId="58" xfId="0" applyFont="1" applyFill="1" applyBorder="1" applyAlignment="1">
      <alignment horizontal="left" vertical="center" wrapText="1" indent="2"/>
    </xf>
    <xf numFmtId="0" fontId="22" fillId="9" borderId="58" xfId="0" applyFont="1" applyFill="1" applyBorder="1" applyAlignment="1">
      <alignment horizontal="left" vertical="center" wrapText="1" indent="2"/>
    </xf>
    <xf numFmtId="166" fontId="1" fillId="5" borderId="11" xfId="15" applyNumberFormat="1" applyFont="1" applyFill="1" applyBorder="1" applyAlignment="1">
      <alignment horizontal="right" vertical="center"/>
    </xf>
    <xf numFmtId="166" fontId="2" fillId="0" borderId="13" xfId="15" applyNumberFormat="1" applyFont="1" applyBorder="1" applyAlignment="1">
      <alignment horizontal="right" vertical="center" indent="1"/>
    </xf>
    <xf numFmtId="2" fontId="2" fillId="0" borderId="13" xfId="15" applyNumberFormat="1" applyFont="1" applyBorder="1" applyAlignment="1">
      <alignment horizontal="right" vertical="center" indent="1"/>
    </xf>
    <xf numFmtId="166" fontId="1" fillId="6" borderId="16" xfId="15" applyNumberFormat="1" applyFont="1" applyFill="1" applyBorder="1" applyAlignment="1">
      <alignment horizontal="right" vertical="center" indent="1"/>
    </xf>
    <xf numFmtId="2" fontId="1" fillId="6" borderId="16" xfId="15" applyNumberFormat="1" applyFont="1" applyFill="1" applyBorder="1" applyAlignment="1">
      <alignment horizontal="right" vertical="center" indent="1"/>
    </xf>
    <xf numFmtId="0" fontId="1" fillId="6" borderId="15" xfId="6" applyFont="1" applyFill="1" applyBorder="1" applyAlignment="1">
      <alignment horizontal="center" vertical="center" wrapText="1" readingOrder="1"/>
    </xf>
    <xf numFmtId="0" fontId="2" fillId="0" borderId="10" xfId="0" applyFont="1" applyBorder="1" applyAlignment="1">
      <alignment horizontal="center" vertical="center"/>
    </xf>
    <xf numFmtId="0" fontId="4" fillId="0" borderId="10" xfId="0" applyFont="1" applyBorder="1" applyAlignment="1">
      <alignment horizontal="left" vertical="center" readingOrder="2"/>
    </xf>
    <xf numFmtId="0" fontId="11" fillId="0" borderId="10" xfId="0" applyFont="1" applyBorder="1" applyAlignment="1">
      <alignment vertical="center"/>
    </xf>
    <xf numFmtId="0" fontId="2" fillId="0" borderId="10" xfId="0" applyFont="1" applyBorder="1" applyAlignment="1">
      <alignment horizontal="left"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4" fillId="5" borderId="10" xfId="29" applyFont="1" applyFill="1" applyBorder="1" applyAlignment="1">
      <alignment horizontal="center" vertical="center" wrapText="1" readingOrder="2"/>
    </xf>
    <xf numFmtId="0" fontId="2" fillId="5" borderId="10" xfId="30" applyFont="1" applyFill="1" applyBorder="1">
      <alignment horizontal="right" vertical="center" indent="1"/>
    </xf>
    <xf numFmtId="0" fontId="1" fillId="5" borderId="10" xfId="28" applyFont="1" applyFill="1" applyBorder="1">
      <alignment horizontal="right" vertical="center" indent="1"/>
    </xf>
    <xf numFmtId="0" fontId="1" fillId="5" borderId="10" xfId="31" applyFont="1" applyFill="1" applyBorder="1" applyAlignment="1">
      <alignment horizontal="center" vertical="center" wrapText="1"/>
    </xf>
    <xf numFmtId="14" fontId="1" fillId="5" borderId="17" xfId="31" applyNumberFormat="1" applyFont="1" applyFill="1" applyBorder="1" applyAlignment="1">
      <alignment horizontal="center" vertical="center" wrapText="1"/>
    </xf>
    <xf numFmtId="14" fontId="1" fillId="6" borderId="18" xfId="31" applyNumberFormat="1" applyFont="1" applyFill="1" applyBorder="1" applyAlignment="1">
      <alignment horizontal="center" vertical="center" wrapText="1"/>
    </xf>
    <xf numFmtId="0" fontId="4" fillId="5" borderId="18" xfId="29" applyFont="1" applyFill="1" applyBorder="1" applyAlignment="1">
      <alignment horizontal="center" vertical="center" wrapText="1" readingOrder="2"/>
    </xf>
    <xf numFmtId="0" fontId="4" fillId="5" borderId="38" xfId="29" applyFont="1" applyFill="1" applyBorder="1" applyAlignment="1">
      <alignment horizontal="center" vertical="center" wrapText="1" readingOrder="2"/>
    </xf>
    <xf numFmtId="0" fontId="4" fillId="6" borderId="18" xfId="29" applyFont="1" applyFill="1" applyBorder="1" applyAlignment="1">
      <alignment horizontal="center" vertical="center" wrapText="1" readingOrder="2"/>
    </xf>
    <xf numFmtId="0" fontId="47" fillId="0" borderId="0" xfId="0" applyFont="1" applyAlignment="1">
      <alignment horizontal="right"/>
    </xf>
    <xf numFmtId="14" fontId="1" fillId="5" borderId="18" xfId="31" applyNumberFormat="1" applyFont="1" applyFill="1" applyBorder="1" applyAlignment="1">
      <alignment horizontal="center" vertical="center" wrapText="1"/>
    </xf>
    <xf numFmtId="0" fontId="4" fillId="5" borderId="17" xfId="29" applyFont="1" applyFill="1" applyBorder="1" applyAlignment="1">
      <alignment horizontal="center" vertical="center" wrapText="1" readingOrder="2"/>
    </xf>
    <xf numFmtId="14" fontId="1" fillId="5" borderId="38" xfId="31" applyNumberFormat="1" applyFont="1" applyFill="1" applyBorder="1" applyAlignment="1">
      <alignment horizontal="center" vertical="center" wrapText="1"/>
    </xf>
    <xf numFmtId="0" fontId="4" fillId="5" borderId="15" xfId="29" applyFont="1" applyFill="1" applyBorder="1" applyAlignment="1">
      <alignment horizontal="center" vertical="center" wrapText="1" readingOrder="2"/>
    </xf>
    <xf numFmtId="0" fontId="2" fillId="5" borderId="15" xfId="31" applyFont="1" applyFill="1" applyBorder="1" applyAlignment="1">
      <alignment horizontal="center" vertical="center" wrapText="1"/>
    </xf>
    <xf numFmtId="49" fontId="33" fillId="6" borderId="19" xfId="15" applyNumberFormat="1" applyFont="1" applyFill="1" applyBorder="1" applyAlignment="1">
      <alignment horizontal="center" vertical="center"/>
    </xf>
    <xf numFmtId="0" fontId="2" fillId="5" borderId="20" xfId="20" applyNumberFormat="1" applyFont="1" applyFill="1" applyBorder="1" applyAlignment="1">
      <alignment horizontal="right" vertical="center" indent="1"/>
    </xf>
    <xf numFmtId="0" fontId="2" fillId="5" borderId="20" xfId="18" applyNumberFormat="1" applyFont="1" applyFill="1" applyBorder="1" applyAlignment="1">
      <alignment horizontal="right" vertical="center" indent="1"/>
    </xf>
    <xf numFmtId="0" fontId="2" fillId="5" borderId="24" xfId="20" applyNumberFormat="1" applyFont="1" applyFill="1" applyBorder="1" applyAlignment="1">
      <alignment horizontal="right" vertical="center" indent="1"/>
    </xf>
    <xf numFmtId="164" fontId="1" fillId="5" borderId="12" xfId="28" applyNumberFormat="1" applyFont="1" applyFill="1" applyBorder="1" applyAlignment="1">
      <alignment horizontal="right" vertical="center" indent="1"/>
    </xf>
    <xf numFmtId="164" fontId="1" fillId="6" borderId="11" xfId="28" applyNumberFormat="1" applyFont="1" applyFill="1" applyBorder="1" applyAlignment="1">
      <alignment horizontal="right" vertical="center" indent="1"/>
    </xf>
    <xf numFmtId="164" fontId="1" fillId="5" borderId="11" xfId="28" applyNumberFormat="1" applyFont="1" applyFill="1" applyBorder="1" applyAlignment="1">
      <alignment horizontal="right" vertical="center" indent="1"/>
    </xf>
    <xf numFmtId="164" fontId="2" fillId="5" borderId="14" xfId="30" applyNumberFormat="1" applyFont="1" applyFill="1" applyBorder="1" applyAlignment="1">
      <alignment horizontal="right" vertical="center" indent="1"/>
    </xf>
    <xf numFmtId="164" fontId="1" fillId="5" borderId="14" xfId="28" applyNumberFormat="1" applyFont="1" applyFill="1" applyBorder="1" applyAlignment="1">
      <alignment horizontal="right" vertical="center" indent="1"/>
    </xf>
    <xf numFmtId="164" fontId="2" fillId="5" borderId="0" xfId="30" applyNumberFormat="1" applyFont="1" applyFill="1" applyBorder="1" applyAlignment="1">
      <alignment horizontal="right" vertical="center" indent="1"/>
    </xf>
    <xf numFmtId="164" fontId="2" fillId="6" borderId="0" xfId="30" applyNumberFormat="1" applyFont="1" applyFill="1" applyBorder="1" applyAlignment="1">
      <alignment horizontal="right" vertical="center" indent="1"/>
    </xf>
    <xf numFmtId="0" fontId="2" fillId="4" borderId="0" xfId="18" applyNumberFormat="1" applyFont="1" applyFill="1" applyBorder="1" applyAlignment="1">
      <alignment horizontal="right" vertical="center" indent="1"/>
    </xf>
    <xf numFmtId="164" fontId="2" fillId="6" borderId="53" xfId="30" applyNumberFormat="1" applyFont="1" applyFill="1" applyBorder="1" applyAlignment="1">
      <alignment horizontal="right" vertical="center" indent="1"/>
    </xf>
    <xf numFmtId="164" fontId="2" fillId="6" borderId="51" xfId="30" applyNumberFormat="1" applyFont="1" applyFill="1" applyBorder="1" applyAlignment="1">
      <alignment horizontal="right" vertical="center" indent="1"/>
    </xf>
    <xf numFmtId="164" fontId="2" fillId="5" borderId="17" xfId="30" applyNumberFormat="1" applyFont="1" applyFill="1" applyBorder="1" applyAlignment="1">
      <alignment horizontal="right" vertical="center" indent="1"/>
    </xf>
    <xf numFmtId="164" fontId="2" fillId="6" borderId="18" xfId="30" applyNumberFormat="1" applyFont="1" applyFill="1" applyBorder="1" applyAlignment="1">
      <alignment horizontal="right" vertical="center" indent="1"/>
    </xf>
    <xf numFmtId="164" fontId="2" fillId="6" borderId="14" xfId="30" applyNumberFormat="1" applyFont="1" applyFill="1" applyBorder="1" applyAlignment="1">
      <alignment horizontal="right" vertical="center" indent="1"/>
    </xf>
    <xf numFmtId="164" fontId="2" fillId="6" borderId="38" xfId="30" applyNumberFormat="1" applyFont="1" applyFill="1" applyBorder="1" applyAlignment="1">
      <alignment horizontal="right" vertical="center" indent="1"/>
    </xf>
    <xf numFmtId="0" fontId="2" fillId="3" borderId="10" xfId="0" applyNumberFormat="1" applyFont="1" applyFill="1" applyBorder="1" applyAlignment="1">
      <alignment horizontal="right" vertical="center" indent="1"/>
    </xf>
    <xf numFmtId="164" fontId="2" fillId="5" borderId="60" xfId="30" applyNumberFormat="1" applyFont="1" applyFill="1" applyBorder="1" applyAlignment="1">
      <alignment horizontal="right" vertical="center" indent="1"/>
    </xf>
    <xf numFmtId="164" fontId="2" fillId="6" borderId="24" xfId="30" applyNumberFormat="1" applyFont="1" applyFill="1" applyBorder="1" applyAlignment="1">
      <alignment horizontal="right" vertical="center" indent="1"/>
    </xf>
    <xf numFmtId="0" fontId="2" fillId="3" borderId="0" xfId="0" applyNumberFormat="1" applyFont="1" applyFill="1" applyBorder="1" applyAlignment="1">
      <alignment horizontal="right" vertical="center" indent="1"/>
    </xf>
    <xf numFmtId="164" fontId="2" fillId="6" borderId="17" xfId="30" applyNumberFormat="1" applyFont="1" applyFill="1" applyBorder="1" applyAlignment="1">
      <alignment horizontal="right" vertical="center" indent="1"/>
    </xf>
    <xf numFmtId="164" fontId="2" fillId="5" borderId="18" xfId="30" applyNumberFormat="1" applyFont="1" applyFill="1" applyBorder="1" applyAlignment="1">
      <alignment horizontal="right" vertical="center" indent="1"/>
    </xf>
    <xf numFmtId="164" fontId="2" fillId="5" borderId="15" xfId="30" applyNumberFormat="1" applyFont="1" applyFill="1" applyBorder="1" applyAlignment="1">
      <alignment horizontal="right" vertical="center"/>
    </xf>
    <xf numFmtId="164" fontId="1" fillId="5" borderId="15" xfId="30" applyNumberFormat="1" applyFont="1" applyFill="1" applyBorder="1" applyAlignment="1">
      <alignment horizontal="right" vertical="center"/>
    </xf>
    <xf numFmtId="164" fontId="1" fillId="5" borderId="15" xfId="28" applyNumberFormat="1" applyFont="1" applyFill="1" applyBorder="1" applyAlignment="1">
      <alignment horizontal="right" vertical="center"/>
    </xf>
    <xf numFmtId="164" fontId="2" fillId="6" borderId="14" xfId="30" applyNumberFormat="1" applyFont="1" applyFill="1" applyBorder="1" applyAlignment="1">
      <alignment horizontal="right" vertical="center"/>
    </xf>
    <xf numFmtId="164" fontId="1" fillId="6" borderId="14" xfId="28" applyNumberFormat="1" applyFont="1" applyFill="1" applyBorder="1" applyAlignment="1">
      <alignment horizontal="right" vertical="center"/>
    </xf>
    <xf numFmtId="164" fontId="2" fillId="5" borderId="14" xfId="30" applyNumberFormat="1" applyFont="1" applyFill="1" applyBorder="1" applyAlignment="1">
      <alignment horizontal="right" vertical="center"/>
    </xf>
    <xf numFmtId="164" fontId="1" fillId="5" borderId="14" xfId="30" applyNumberFormat="1" applyFont="1" applyFill="1" applyBorder="1" applyAlignment="1">
      <alignment horizontal="right" vertical="center"/>
    </xf>
    <xf numFmtId="164" fontId="1" fillId="5" borderId="14" xfId="28" applyNumberFormat="1" applyFont="1" applyFill="1" applyBorder="1" applyAlignment="1">
      <alignment horizontal="right" vertical="center"/>
    </xf>
    <xf numFmtId="0" fontId="2" fillId="5" borderId="12" xfId="30" applyFont="1" applyFill="1" applyBorder="1" applyAlignment="1">
      <alignment horizontal="right" vertical="center" indent="1"/>
    </xf>
    <xf numFmtId="0" fontId="2" fillId="5" borderId="12" xfId="28" applyFont="1" applyFill="1" applyBorder="1" applyAlignment="1">
      <alignment horizontal="right" vertical="center" indent="1"/>
    </xf>
    <xf numFmtId="0" fontId="2" fillId="6" borderId="13" xfId="30" applyFont="1" applyFill="1" applyBorder="1" applyAlignment="1">
      <alignment horizontal="right" vertical="center" indent="1"/>
    </xf>
    <xf numFmtId="0" fontId="2" fillId="6" borderId="13" xfId="28" applyFont="1" applyFill="1" applyBorder="1" applyAlignment="1">
      <alignment horizontal="right" vertical="center" indent="1"/>
    </xf>
    <xf numFmtId="0" fontId="2" fillId="5" borderId="14" xfId="30" applyFont="1" applyFill="1" applyBorder="1" applyAlignment="1">
      <alignment horizontal="right" vertical="center" indent="1"/>
    </xf>
    <xf numFmtId="0" fontId="2" fillId="5" borderId="14" xfId="28" applyFont="1" applyFill="1" applyBorder="1" applyAlignment="1">
      <alignment horizontal="right" vertical="center" indent="1"/>
    </xf>
    <xf numFmtId="0" fontId="2" fillId="5" borderId="15" xfId="30" applyFont="1" applyFill="1" applyBorder="1" applyAlignment="1">
      <alignment horizontal="right" vertical="center" indent="1"/>
    </xf>
    <xf numFmtId="0" fontId="2" fillId="6" borderId="11" xfId="30" applyFont="1" applyFill="1" applyBorder="1" applyAlignment="1">
      <alignment horizontal="right" vertical="center" indent="1"/>
    </xf>
    <xf numFmtId="0" fontId="2" fillId="3" borderId="9" xfId="18" applyNumberFormat="1" applyFont="1" applyFill="1" applyBorder="1" applyAlignment="1">
      <alignment horizontal="right" vertical="center" indent="1"/>
    </xf>
    <xf numFmtId="0" fontId="2" fillId="3" borderId="20" xfId="18" applyNumberFormat="1" applyFont="1" applyFill="1" applyBorder="1" applyAlignment="1">
      <alignment horizontal="right" vertical="center" indent="1"/>
    </xf>
    <xf numFmtId="164" fontId="2" fillId="3" borderId="9" xfId="18" applyNumberFormat="1" applyFont="1" applyFill="1" applyBorder="1" applyAlignment="1">
      <alignment horizontal="right" vertical="center" indent="1"/>
    </xf>
    <xf numFmtId="164" fontId="2" fillId="3" borderId="20" xfId="18" applyNumberFormat="1" applyFont="1" applyFill="1" applyBorder="1" applyAlignment="1">
      <alignment horizontal="right" vertical="center" indent="1"/>
    </xf>
    <xf numFmtId="0" fontId="53" fillId="0" borderId="0" xfId="0" applyFont="1" applyAlignment="1">
      <alignment horizontal="center" vertical="center"/>
    </xf>
    <xf numFmtId="0" fontId="54" fillId="0" borderId="0" xfId="0" applyFont="1" applyAlignment="1">
      <alignment horizontal="justify" vertical="center"/>
    </xf>
    <xf numFmtId="0" fontId="55" fillId="0" borderId="0" xfId="0" applyFont="1" applyAlignment="1">
      <alignment horizontal="right" vertical="top" wrapText="1"/>
    </xf>
    <xf numFmtId="0" fontId="55" fillId="0" borderId="0" xfId="0" applyFont="1" applyAlignment="1">
      <alignment horizontal="right" vertical="top" wrapText="1" readingOrder="2"/>
    </xf>
    <xf numFmtId="0" fontId="36" fillId="0" borderId="0" xfId="0" applyFont="1" applyBorder="1" applyAlignment="1">
      <alignment horizontal="justify" vertical="top" wrapText="1"/>
    </xf>
    <xf numFmtId="0" fontId="36" fillId="0" borderId="0" xfId="0" applyFont="1" applyBorder="1" applyAlignment="1">
      <alignment horizontal="justify" vertical="center" wrapText="1"/>
    </xf>
    <xf numFmtId="0" fontId="36" fillId="0" borderId="0" xfId="0" applyFont="1" applyAlignment="1">
      <alignment horizontal="justify" vertical="center"/>
    </xf>
    <xf numFmtId="0" fontId="56" fillId="0" borderId="0" xfId="0" applyFont="1" applyAlignment="1">
      <alignment horizontal="centerContinuous" vertical="center"/>
    </xf>
    <xf numFmtId="0" fontId="57" fillId="0" borderId="0" xfId="0" applyFont="1" applyAlignment="1">
      <alignment horizontal="center"/>
    </xf>
    <xf numFmtId="0" fontId="2" fillId="0" borderId="0" xfId="13" applyFont="1"/>
    <xf numFmtId="0" fontId="59" fillId="0" borderId="0" xfId="0" applyFont="1" applyAlignment="1">
      <alignment horizontal="center" vertical="center"/>
    </xf>
    <xf numFmtId="0" fontId="2" fillId="0" borderId="0" xfId="13" applyFont="1" applyAlignment="1">
      <alignment vertical="center"/>
    </xf>
    <xf numFmtId="0" fontId="60" fillId="0" borderId="0" xfId="13" applyFont="1" applyAlignment="1">
      <alignment horizontal="center" wrapText="1"/>
    </xf>
    <xf numFmtId="0" fontId="60" fillId="0" borderId="0" xfId="13" applyFont="1" applyAlignment="1">
      <alignment horizontal="center" vertical="top" wrapText="1"/>
    </xf>
    <xf numFmtId="0" fontId="61" fillId="0" borderId="0" xfId="13" applyFont="1" applyAlignment="1">
      <alignment horizontal="center" vertical="top" wrapText="1"/>
    </xf>
    <xf numFmtId="0" fontId="62" fillId="0" borderId="0" xfId="13" applyFont="1" applyAlignment="1">
      <alignment horizontal="center" vertical="center" wrapText="1"/>
    </xf>
    <xf numFmtId="0" fontId="63" fillId="0" borderId="0" xfId="13" applyFont="1" applyAlignment="1">
      <alignment horizontal="center" vertical="center" wrapText="1"/>
    </xf>
    <xf numFmtId="0" fontId="24" fillId="0" borderId="0" xfId="13" applyFont="1" applyAlignment="1">
      <alignment horizontal="center" vertical="center" wrapText="1" readingOrder="1"/>
    </xf>
    <xf numFmtId="0" fontId="16" fillId="5" borderId="12" xfId="31" applyFont="1" applyFill="1" applyBorder="1">
      <alignment horizontal="left" vertical="center" wrapText="1" indent="1"/>
    </xf>
    <xf numFmtId="0" fontId="2" fillId="6" borderId="11" xfId="29" applyFont="1" applyFill="1" applyBorder="1" applyAlignment="1">
      <alignment horizontal="right" vertical="center" wrapText="1" indent="3" readingOrder="2"/>
    </xf>
    <xf numFmtId="0" fontId="22" fillId="5" borderId="11" xfId="31" applyFont="1" applyFill="1" applyBorder="1" applyAlignment="1">
      <alignment horizontal="left" vertical="center" wrapText="1" indent="3"/>
    </xf>
    <xf numFmtId="0" fontId="16" fillId="5" borderId="16" xfId="27" applyFont="1" applyFill="1" applyBorder="1" applyAlignment="1">
      <alignment horizontal="right" vertical="center" wrapText="1" indent="1"/>
    </xf>
    <xf numFmtId="0" fontId="22" fillId="6" borderId="11" xfId="31" applyFont="1" applyFill="1" applyBorder="1" applyAlignment="1">
      <alignment horizontal="left" vertical="center" wrapText="1" indent="3"/>
    </xf>
    <xf numFmtId="0" fontId="27" fillId="0" borderId="0" xfId="13" applyFont="1" applyAlignment="1">
      <alignment horizontal="center" vertical="center" wrapText="1" readingOrder="1"/>
    </xf>
    <xf numFmtId="0" fontId="1" fillId="6" borderId="19" xfId="6" applyFont="1" applyFill="1" applyBorder="1" applyAlignment="1">
      <alignment horizontal="center" vertical="center" wrapText="1"/>
    </xf>
    <xf numFmtId="0" fontId="1" fillId="6" borderId="15" xfId="6" applyFont="1" applyFill="1" applyBorder="1" applyAlignment="1">
      <alignment horizontal="center" vertical="center" wrapText="1"/>
    </xf>
    <xf numFmtId="0" fontId="2" fillId="5" borderId="11" xfId="29" applyFont="1" applyFill="1" applyBorder="1" applyAlignment="1">
      <alignment horizontal="right" vertical="center" wrapText="1" indent="3" readingOrder="2"/>
    </xf>
    <xf numFmtId="0" fontId="22" fillId="6" borderId="13" xfId="31" applyFont="1" applyFill="1" applyBorder="1" applyAlignment="1">
      <alignment horizontal="left" vertical="center" wrapText="1" indent="3"/>
    </xf>
    <xf numFmtId="0" fontId="16" fillId="6" borderId="12" xfId="31" applyFont="1" applyFill="1" applyBorder="1">
      <alignment horizontal="left" vertical="center" wrapText="1" indent="1"/>
    </xf>
    <xf numFmtId="0" fontId="1" fillId="6" borderId="12" xfId="29" applyFont="1" applyFill="1" applyBorder="1">
      <alignment horizontal="right" vertical="center" wrapText="1" indent="1" readingOrder="2"/>
    </xf>
    <xf numFmtId="0" fontId="1" fillId="5" borderId="16" xfId="27" applyFont="1" applyFill="1" applyBorder="1" applyAlignment="1">
      <alignment horizontal="left" vertical="center" wrapText="1" indent="1" readingOrder="2"/>
    </xf>
    <xf numFmtId="0" fontId="2" fillId="5" borderId="18" xfId="29" applyFont="1" applyFill="1" applyBorder="1" applyAlignment="1">
      <alignment horizontal="right" vertical="center" wrapText="1" indent="3" readingOrder="2"/>
    </xf>
    <xf numFmtId="0" fontId="2" fillId="5" borderId="23" xfId="29" applyFont="1" applyFill="1" applyBorder="1" applyAlignment="1">
      <alignment horizontal="right" vertical="center" wrapText="1" indent="3" readingOrder="2"/>
    </xf>
    <xf numFmtId="0" fontId="22" fillId="5" borderId="18" xfId="31" applyFont="1" applyFill="1" applyBorder="1" applyAlignment="1">
      <alignment horizontal="left" vertical="center" wrapText="1" indent="3"/>
    </xf>
    <xf numFmtId="0" fontId="22" fillId="5" borderId="23" xfId="31" applyFont="1" applyFill="1" applyBorder="1" applyAlignment="1">
      <alignment horizontal="left" vertical="center" wrapText="1" indent="3"/>
    </xf>
    <xf numFmtId="0" fontId="1" fillId="5" borderId="12" xfId="29" applyFont="1" applyFill="1" applyBorder="1">
      <alignment horizontal="right" vertical="center" wrapText="1" indent="1" readingOrder="2"/>
    </xf>
    <xf numFmtId="0" fontId="1" fillId="6" borderId="16" xfId="27" applyFont="1" applyFill="1" applyBorder="1" applyAlignment="1">
      <alignment horizontal="left" vertical="center" wrapText="1" indent="1" readingOrder="2"/>
    </xf>
    <xf numFmtId="0" fontId="16" fillId="6" borderId="16" xfId="27" applyFont="1" applyFill="1" applyBorder="1" applyAlignment="1">
      <alignment horizontal="right" vertical="center" wrapText="1" indent="1"/>
    </xf>
    <xf numFmtId="0" fontId="2" fillId="5" borderId="13" xfId="29" applyFont="1" applyFill="1" applyBorder="1" applyAlignment="1">
      <alignment horizontal="right" vertical="center" wrapText="1" indent="3" readingOrder="2"/>
    </xf>
    <xf numFmtId="0" fontId="22" fillId="5" borderId="13" xfId="31" applyFont="1" applyFill="1" applyBorder="1" applyAlignment="1">
      <alignment horizontal="left" vertical="center" wrapText="1" indent="3"/>
    </xf>
    <xf numFmtId="0" fontId="2" fillId="6" borderId="13" xfId="29" applyFont="1" applyFill="1" applyBorder="1" applyAlignment="1">
      <alignment horizontal="right" vertical="center" wrapText="1" indent="3" readingOrder="2"/>
    </xf>
    <xf numFmtId="0" fontId="30" fillId="0" borderId="0" xfId="1" applyFont="1" applyAlignment="1">
      <alignment horizontal="center" vertical="center" readingOrder="2"/>
    </xf>
    <xf numFmtId="0" fontId="4" fillId="0" borderId="0" xfId="2" applyFont="1" applyAlignment="1">
      <alignment horizontal="center" vertical="center" readingOrder="2"/>
    </xf>
    <xf numFmtId="0" fontId="4" fillId="0" borderId="0" xfId="2" applyFont="1" applyAlignment="1">
      <alignment horizontal="center" vertical="center" readingOrder="1"/>
    </xf>
    <xf numFmtId="0" fontId="1" fillId="6" borderId="29" xfId="3" applyFont="1" applyFill="1" applyBorder="1">
      <alignment horizontal="right" vertical="center" wrapText="1"/>
    </xf>
    <xf numFmtId="0" fontId="1" fillId="6" borderId="30" xfId="3" applyFont="1" applyFill="1" applyBorder="1">
      <alignment horizontal="right" vertical="center" wrapText="1"/>
    </xf>
    <xf numFmtId="0" fontId="1" fillId="6" borderId="31" xfId="3" applyFont="1" applyFill="1" applyBorder="1">
      <alignment horizontal="right" vertical="center" wrapText="1"/>
    </xf>
    <xf numFmtId="0" fontId="1" fillId="6" borderId="32" xfId="3" applyFont="1" applyFill="1" applyBorder="1">
      <alignment horizontal="right" vertical="center" wrapText="1"/>
    </xf>
    <xf numFmtId="1" fontId="16" fillId="6" borderId="25" xfId="4" applyFont="1" applyFill="1" applyBorder="1">
      <alignment horizontal="left" vertical="center" wrapText="1"/>
    </xf>
    <xf numFmtId="1" fontId="16" fillId="6" borderId="26" xfId="4" applyFont="1" applyFill="1" applyBorder="1">
      <alignment horizontal="left" vertical="center" wrapText="1"/>
    </xf>
    <xf numFmtId="1" fontId="16" fillId="6" borderId="27" xfId="4" applyFont="1" applyFill="1" applyBorder="1">
      <alignment horizontal="left" vertical="center" wrapText="1"/>
    </xf>
    <xf numFmtId="1" fontId="16" fillId="6" borderId="28" xfId="4" applyFont="1" applyFill="1" applyBorder="1">
      <alignment horizontal="left" vertical="center" wrapText="1"/>
    </xf>
    <xf numFmtId="14" fontId="1" fillId="6" borderId="18" xfId="31" applyNumberFormat="1" applyFont="1" applyFill="1" applyBorder="1" applyAlignment="1">
      <alignment horizontal="center" vertical="center" wrapText="1"/>
    </xf>
    <xf numFmtId="14" fontId="1" fillId="6" borderId="23" xfId="31" applyNumberFormat="1" applyFont="1" applyFill="1" applyBorder="1" applyAlignment="1">
      <alignment horizontal="center" vertical="center" wrapText="1"/>
    </xf>
    <xf numFmtId="0" fontId="4" fillId="6" borderId="18" xfId="29" applyFont="1" applyFill="1" applyBorder="1">
      <alignment horizontal="right" vertical="center" wrapText="1" indent="1" readingOrder="2"/>
    </xf>
    <xf numFmtId="0" fontId="4" fillId="6" borderId="23" xfId="29" applyFont="1" applyFill="1" applyBorder="1">
      <alignment horizontal="right" vertical="center" wrapText="1" indent="1" readingOrder="2"/>
    </xf>
    <xf numFmtId="0" fontId="33" fillId="0" borderId="0" xfId="13" applyFont="1" applyAlignment="1">
      <alignment horizontal="center" vertical="center" wrapText="1" readingOrder="1"/>
    </xf>
    <xf numFmtId="0" fontId="16" fillId="6" borderId="33" xfId="6" applyFont="1" applyFill="1" applyBorder="1">
      <alignment horizontal="center" vertical="center" wrapText="1"/>
    </xf>
    <xf numFmtId="0" fontId="16" fillId="6" borderId="14" xfId="6" applyFont="1" applyFill="1" applyBorder="1">
      <alignment horizontal="center" vertical="center" wrapText="1"/>
    </xf>
    <xf numFmtId="0" fontId="1" fillId="6" borderId="33" xfId="6" applyFont="1" applyFill="1" applyBorder="1">
      <alignment horizontal="center" vertical="center" wrapText="1"/>
    </xf>
    <xf numFmtId="0" fontId="1" fillId="6" borderId="14" xfId="6" applyFont="1" applyFill="1" applyBorder="1">
      <alignment horizontal="center" vertical="center" wrapText="1"/>
    </xf>
    <xf numFmtId="0" fontId="4" fillId="0" borderId="0" xfId="2" applyFont="1" applyAlignment="1">
      <alignment horizontal="center" vertical="center"/>
    </xf>
    <xf numFmtId="0" fontId="1" fillId="6" borderId="33" xfId="27" applyFont="1" applyFill="1" applyBorder="1" applyAlignment="1">
      <alignment horizontal="center" vertical="center" wrapText="1"/>
    </xf>
    <xf numFmtId="0" fontId="1" fillId="6" borderId="14" xfId="27" applyFont="1" applyFill="1" applyBorder="1" applyAlignment="1">
      <alignment horizontal="center" vertical="center" wrapText="1"/>
    </xf>
    <xf numFmtId="0" fontId="1" fillId="6" borderId="16" xfId="6" applyFont="1" applyFill="1" applyBorder="1">
      <alignment horizontal="center" vertical="center" wrapText="1"/>
    </xf>
    <xf numFmtId="1" fontId="1" fillId="6" borderId="33" xfId="5" applyFont="1" applyFill="1" applyBorder="1">
      <alignment horizontal="center" vertical="center"/>
    </xf>
    <xf numFmtId="1" fontId="1" fillId="6" borderId="14" xfId="5" applyFont="1" applyFill="1" applyBorder="1">
      <alignment horizontal="center" vertical="center"/>
    </xf>
    <xf numFmtId="14" fontId="1" fillId="5" borderId="17" xfId="31" applyNumberFormat="1" applyFont="1" applyFill="1" applyBorder="1" applyAlignment="1">
      <alignment horizontal="center" vertical="center" wrapText="1"/>
    </xf>
    <xf numFmtId="14" fontId="1" fillId="5" borderId="40" xfId="31" applyNumberFormat="1" applyFont="1" applyFill="1" applyBorder="1" applyAlignment="1">
      <alignment horizontal="center" vertical="center" wrapText="1"/>
    </xf>
    <xf numFmtId="0" fontId="4" fillId="5" borderId="17" xfId="29" applyFont="1" applyFill="1" applyBorder="1">
      <alignment horizontal="right" vertical="center" wrapText="1" indent="1" readingOrder="2"/>
    </xf>
    <xf numFmtId="0" fontId="4" fillId="5" borderId="40" xfId="29" applyFont="1" applyFill="1" applyBorder="1">
      <alignment horizontal="right" vertical="center" wrapText="1" indent="1" readingOrder="2"/>
    </xf>
    <xf numFmtId="0" fontId="4" fillId="5" borderId="38" xfId="29" applyFont="1" applyFill="1" applyBorder="1">
      <alignment horizontal="right" vertical="center" wrapText="1" indent="1" readingOrder="2"/>
    </xf>
    <xf numFmtId="0" fontId="4" fillId="5" borderId="39" xfId="29" applyFont="1" applyFill="1" applyBorder="1">
      <alignment horizontal="right" vertical="center" wrapText="1" indent="1" readingOrder="2"/>
    </xf>
    <xf numFmtId="14" fontId="1" fillId="5" borderId="38" xfId="31" applyNumberFormat="1" applyFont="1" applyFill="1" applyBorder="1" applyAlignment="1">
      <alignment horizontal="center" vertical="center" wrapText="1"/>
    </xf>
    <xf numFmtId="14" fontId="1" fillId="5" borderId="39" xfId="31" applyNumberFormat="1" applyFont="1" applyFill="1" applyBorder="1" applyAlignment="1">
      <alignment horizontal="center" vertical="center" wrapText="1"/>
    </xf>
    <xf numFmtId="0" fontId="4" fillId="5" borderId="18" xfId="29" applyFont="1" applyFill="1" applyBorder="1">
      <alignment horizontal="right" vertical="center" wrapText="1" indent="1" readingOrder="2"/>
    </xf>
    <xf numFmtId="0" fontId="4" fillId="5" borderId="23" xfId="29" applyFont="1" applyFill="1" applyBorder="1">
      <alignment horizontal="right" vertical="center" wrapText="1" indent="1" readingOrder="2"/>
    </xf>
    <xf numFmtId="14" fontId="1" fillId="5" borderId="18" xfId="31" applyNumberFormat="1" applyFont="1" applyFill="1" applyBorder="1" applyAlignment="1">
      <alignment horizontal="center" vertical="center" wrapText="1"/>
    </xf>
    <xf numFmtId="14" fontId="1" fillId="5" borderId="23" xfId="31" applyNumberFormat="1" applyFont="1" applyFill="1" applyBorder="1" applyAlignment="1">
      <alignment horizontal="center" vertical="center" wrapText="1"/>
    </xf>
    <xf numFmtId="0" fontId="1" fillId="6" borderId="19" xfId="6" applyFont="1" applyFill="1" applyBorder="1" applyAlignment="1">
      <alignment horizontal="center" vertical="center" wrapText="1" readingOrder="1"/>
    </xf>
    <xf numFmtId="0" fontId="1" fillId="6" borderId="15" xfId="6" applyFont="1" applyFill="1" applyBorder="1" applyAlignment="1">
      <alignment horizontal="center" vertical="center" wrapText="1" readingOrder="1"/>
    </xf>
    <xf numFmtId="0" fontId="1" fillId="6" borderId="19" xfId="27" applyFont="1" applyFill="1" applyBorder="1" applyAlignment="1">
      <alignment horizontal="center" vertical="center" wrapText="1"/>
    </xf>
    <xf numFmtId="0" fontId="1" fillId="6" borderId="15" xfId="27" applyFont="1" applyFill="1" applyBorder="1" applyAlignment="1">
      <alignment horizontal="center" vertical="center" wrapText="1"/>
    </xf>
    <xf numFmtId="0" fontId="1" fillId="6" borderId="34" xfId="3" applyFont="1" applyFill="1" applyBorder="1">
      <alignment horizontal="right" vertical="center" wrapText="1"/>
    </xf>
    <xf numFmtId="0" fontId="1" fillId="6" borderId="35" xfId="3" applyFont="1" applyFill="1" applyBorder="1">
      <alignment horizontal="right" vertical="center" wrapText="1"/>
    </xf>
    <xf numFmtId="1" fontId="1" fillId="6" borderId="21" xfId="5" applyFont="1" applyFill="1" applyBorder="1" applyAlignment="1">
      <alignment horizontal="center" vertical="center" wrapText="1"/>
    </xf>
    <xf numFmtId="1" fontId="1" fillId="6" borderId="8" xfId="5" applyFont="1" applyFill="1" applyBorder="1" applyAlignment="1">
      <alignment horizontal="center" vertical="center" wrapText="1"/>
    </xf>
    <xf numFmtId="1" fontId="1" fillId="6" borderId="36" xfId="5" applyFont="1" applyFill="1" applyBorder="1" applyAlignment="1">
      <alignment horizontal="center" vertical="center" wrapText="1"/>
    </xf>
    <xf numFmtId="0" fontId="22" fillId="5" borderId="21" xfId="31" applyFont="1" applyFill="1" applyBorder="1" applyAlignment="1">
      <alignment horizontal="center" vertical="center" wrapText="1"/>
    </xf>
    <xf numFmtId="0" fontId="22" fillId="5" borderId="8" xfId="31" applyFont="1" applyFill="1" applyBorder="1" applyAlignment="1">
      <alignment horizontal="center" vertical="center" wrapText="1"/>
    </xf>
    <xf numFmtId="0" fontId="1" fillId="5" borderId="17" xfId="29" applyFont="1" applyFill="1" applyBorder="1">
      <alignment horizontal="right" vertical="center" wrapText="1" indent="1" readingOrder="2"/>
    </xf>
    <xf numFmtId="0" fontId="1" fillId="5" borderId="40" xfId="29" applyFont="1" applyFill="1" applyBorder="1">
      <alignment horizontal="right" vertical="center" wrapText="1" indent="1" readingOrder="2"/>
    </xf>
    <xf numFmtId="0" fontId="1" fillId="6" borderId="18" xfId="29" applyFont="1" applyFill="1" applyBorder="1">
      <alignment horizontal="right" vertical="center" wrapText="1" indent="1" readingOrder="2"/>
    </xf>
    <xf numFmtId="0" fontId="1" fillId="6" borderId="23" xfId="29" applyFont="1" applyFill="1" applyBorder="1">
      <alignment horizontal="right" vertical="center" wrapText="1" indent="1" readingOrder="2"/>
    </xf>
    <xf numFmtId="0" fontId="22" fillId="6" borderId="18" xfId="31" applyFont="1" applyFill="1" applyBorder="1" applyAlignment="1">
      <alignment horizontal="left" vertical="center" wrapText="1" indent="1"/>
    </xf>
    <xf numFmtId="0" fontId="22" fillId="6" borderId="37" xfId="31" applyFont="1" applyFill="1" applyBorder="1" applyAlignment="1">
      <alignment horizontal="left" vertical="center" wrapText="1" indent="1"/>
    </xf>
    <xf numFmtId="0" fontId="1" fillId="5" borderId="18" xfId="29" applyFont="1" applyFill="1" applyBorder="1">
      <alignment horizontal="right" vertical="center" wrapText="1" indent="1" readingOrder="2"/>
    </xf>
    <xf numFmtId="0" fontId="1" fillId="5" borderId="23" xfId="29" applyFont="1" applyFill="1" applyBorder="1">
      <alignment horizontal="right" vertical="center" wrapText="1" indent="1" readingOrder="2"/>
    </xf>
    <xf numFmtId="0" fontId="22" fillId="5" borderId="18" xfId="31" applyFont="1" applyFill="1" applyBorder="1" applyAlignment="1">
      <alignment horizontal="left" vertical="center" wrapText="1" indent="1"/>
    </xf>
    <xf numFmtId="0" fontId="22" fillId="5" borderId="37" xfId="31" applyFont="1" applyFill="1" applyBorder="1" applyAlignment="1">
      <alignment horizontal="left" vertical="center" wrapText="1" indent="1"/>
    </xf>
    <xf numFmtId="0" fontId="1" fillId="5" borderId="21" xfId="27" applyFont="1" applyFill="1" applyBorder="1" applyAlignment="1">
      <alignment horizontal="center" vertical="center" wrapText="1"/>
    </xf>
    <xf numFmtId="0" fontId="1" fillId="5" borderId="36" xfId="27" applyFont="1" applyFill="1" applyBorder="1" applyAlignment="1">
      <alignment horizontal="center" vertical="center" wrapText="1"/>
    </xf>
    <xf numFmtId="0" fontId="1" fillId="6" borderId="38" xfId="29" applyFont="1" applyFill="1" applyBorder="1">
      <alignment horizontal="right" vertical="center" wrapText="1" indent="1" readingOrder="2"/>
    </xf>
    <xf numFmtId="0" fontId="1" fillId="6" borderId="39" xfId="29" applyFont="1" applyFill="1" applyBorder="1">
      <alignment horizontal="right" vertical="center" wrapText="1" indent="1" readingOrder="2"/>
    </xf>
    <xf numFmtId="0" fontId="22" fillId="6" borderId="38" xfId="31" applyFont="1" applyFill="1" applyBorder="1" applyAlignment="1">
      <alignment horizontal="left" vertical="center" wrapText="1" indent="1"/>
    </xf>
    <xf numFmtId="0" fontId="22" fillId="6" borderId="22" xfId="31" applyFont="1" applyFill="1" applyBorder="1" applyAlignment="1">
      <alignment horizontal="left" vertical="center" wrapText="1" indent="1"/>
    </xf>
    <xf numFmtId="0" fontId="1" fillId="6" borderId="29" xfId="3" applyFont="1" applyFill="1" applyBorder="1" applyAlignment="1">
      <alignment horizontal="right" vertical="center" wrapText="1"/>
    </xf>
    <xf numFmtId="0" fontId="1" fillId="6" borderId="30" xfId="3" applyFont="1" applyFill="1" applyBorder="1" applyAlignment="1">
      <alignment horizontal="right" vertical="center" wrapText="1"/>
    </xf>
    <xf numFmtId="0" fontId="1" fillId="6" borderId="31" xfId="3" applyFont="1" applyFill="1" applyBorder="1" applyAlignment="1">
      <alignment horizontal="right" vertical="center" wrapText="1"/>
    </xf>
    <xf numFmtId="0" fontId="1" fillId="6" borderId="32" xfId="3" applyFont="1" applyFill="1" applyBorder="1" applyAlignment="1">
      <alignment horizontal="right" vertical="center" wrapText="1"/>
    </xf>
    <xf numFmtId="0" fontId="22" fillId="5" borderId="50" xfId="31" applyFont="1" applyFill="1" applyBorder="1" applyAlignment="1">
      <alignment horizontal="left" vertical="center" wrapText="1" indent="1"/>
    </xf>
    <xf numFmtId="0" fontId="22" fillId="5" borderId="41" xfId="31" applyFont="1" applyFill="1" applyBorder="1" applyAlignment="1">
      <alignment horizontal="left" vertical="center" wrapText="1" indent="1"/>
    </xf>
    <xf numFmtId="0" fontId="22" fillId="5" borderId="23" xfId="31" applyFont="1" applyFill="1" applyBorder="1" applyAlignment="1">
      <alignment horizontal="left" vertical="center" wrapText="1" indent="1"/>
    </xf>
    <xf numFmtId="0" fontId="16" fillId="5" borderId="41" xfId="31" applyFont="1" applyFill="1" applyBorder="1">
      <alignment horizontal="left" vertical="center" wrapText="1" indent="1"/>
    </xf>
    <xf numFmtId="0" fontId="16" fillId="5" borderId="42" xfId="31" applyFont="1" applyFill="1" applyBorder="1">
      <alignment horizontal="left" vertical="center" wrapText="1" indent="1"/>
    </xf>
    <xf numFmtId="0" fontId="16" fillId="6" borderId="18" xfId="31" applyFont="1" applyFill="1" applyBorder="1">
      <alignment horizontal="left" vertical="center" wrapText="1" indent="1"/>
    </xf>
    <xf numFmtId="0" fontId="16" fillId="6" borderId="23" xfId="31" applyFont="1" applyFill="1" applyBorder="1">
      <alignment horizontal="left" vertical="center" wrapText="1" indent="1"/>
    </xf>
    <xf numFmtId="0" fontId="1" fillId="6" borderId="20" xfId="6" applyFont="1" applyFill="1" applyBorder="1" applyAlignment="1">
      <alignment horizontal="center" vertical="center" wrapText="1"/>
    </xf>
    <xf numFmtId="1" fontId="16" fillId="6" borderId="43" xfId="4" applyFont="1" applyFill="1" applyBorder="1">
      <alignment horizontal="left" vertical="center" wrapText="1"/>
    </xf>
    <xf numFmtId="1" fontId="16" fillId="6" borderId="44" xfId="4" applyFont="1" applyFill="1" applyBorder="1">
      <alignment horizontal="left" vertical="center" wrapText="1"/>
    </xf>
    <xf numFmtId="1" fontId="16" fillId="6" borderId="45" xfId="4" applyFont="1" applyFill="1" applyBorder="1">
      <alignment horizontal="left" vertical="center" wrapText="1"/>
    </xf>
    <xf numFmtId="0" fontId="45" fillId="0" borderId="0" xfId="1" applyFont="1" applyAlignment="1">
      <alignment horizontal="center" vertical="center" readingOrder="2"/>
    </xf>
    <xf numFmtId="0" fontId="16" fillId="5" borderId="18" xfId="31" applyFont="1" applyFill="1" applyBorder="1">
      <alignment horizontal="left" vertical="center" wrapText="1" indent="1"/>
    </xf>
    <xf numFmtId="0" fontId="16" fillId="5" borderId="23" xfId="31" applyFont="1" applyFill="1" applyBorder="1">
      <alignment horizontal="left" vertical="center" wrapText="1" indent="1"/>
    </xf>
    <xf numFmtId="0" fontId="16" fillId="6" borderId="38" xfId="31" applyFont="1" applyFill="1" applyBorder="1">
      <alignment horizontal="left" vertical="center" wrapText="1" indent="1"/>
    </xf>
    <xf numFmtId="0" fontId="16" fillId="6" borderId="39" xfId="31" applyFont="1" applyFill="1" applyBorder="1">
      <alignment horizontal="left" vertical="center" wrapText="1" indent="1"/>
    </xf>
    <xf numFmtId="0" fontId="1" fillId="5" borderId="11" xfId="29" applyFont="1" applyFill="1" applyBorder="1">
      <alignment horizontal="right" vertical="center" wrapText="1" indent="1" readingOrder="2"/>
    </xf>
    <xf numFmtId="0" fontId="1" fillId="6" borderId="14" xfId="29" applyFont="1" applyFill="1" applyBorder="1">
      <alignment horizontal="right" vertical="center" wrapText="1" indent="1" readingOrder="2"/>
    </xf>
    <xf numFmtId="0" fontId="1" fillId="6" borderId="11" xfId="29" applyFont="1" applyFill="1" applyBorder="1">
      <alignment horizontal="right" vertical="center" wrapText="1" indent="1" readingOrder="2"/>
    </xf>
    <xf numFmtId="0" fontId="16" fillId="5" borderId="37" xfId="31" applyFont="1" applyFill="1" applyBorder="1">
      <alignment horizontal="left" vertical="center" wrapText="1" indent="1"/>
    </xf>
    <xf numFmtId="0" fontId="1" fillId="6" borderId="46" xfId="3" applyFont="1" applyFill="1" applyBorder="1">
      <alignment horizontal="right" vertical="center" wrapText="1"/>
    </xf>
    <xf numFmtId="0" fontId="1" fillId="6" borderId="47" xfId="3" applyFont="1" applyFill="1" applyBorder="1">
      <alignment horizontal="right" vertical="center" wrapText="1"/>
    </xf>
    <xf numFmtId="0" fontId="1" fillId="6" borderId="48" xfId="3" applyFont="1" applyFill="1" applyBorder="1">
      <alignment horizontal="right" vertical="center" wrapText="1"/>
    </xf>
    <xf numFmtId="0" fontId="30" fillId="5" borderId="0" xfId="1" applyFont="1" applyFill="1" applyAlignment="1">
      <alignment horizontal="center" vertical="center" readingOrder="2"/>
    </xf>
    <xf numFmtId="0" fontId="33" fillId="6" borderId="15" xfId="6" applyFont="1" applyFill="1" applyBorder="1" applyAlignment="1">
      <alignment horizontal="center" vertical="center" wrapText="1" readingOrder="1"/>
    </xf>
    <xf numFmtId="0" fontId="33" fillId="6" borderId="19" xfId="27" applyFont="1" applyFill="1" applyBorder="1" applyAlignment="1">
      <alignment horizontal="center" vertical="center" wrapText="1"/>
    </xf>
    <xf numFmtId="0" fontId="4" fillId="6" borderId="15" xfId="27" applyFont="1" applyFill="1" applyBorder="1" applyAlignment="1">
      <alignment horizontal="center" vertical="center" wrapText="1"/>
    </xf>
    <xf numFmtId="49" fontId="4" fillId="6" borderId="19" xfId="15" applyNumberFormat="1" applyFont="1" applyFill="1" applyBorder="1" applyAlignment="1">
      <alignment horizontal="center" vertical="center"/>
    </xf>
    <xf numFmtId="49" fontId="4" fillId="6" borderId="20" xfId="15" applyNumberFormat="1" applyFont="1" applyFill="1" applyBorder="1" applyAlignment="1">
      <alignment horizontal="center" vertical="center"/>
    </xf>
    <xf numFmtId="49" fontId="4" fillId="6" borderId="15" xfId="15" applyNumberFormat="1" applyFont="1" applyFill="1" applyBorder="1" applyAlignment="1">
      <alignment horizontal="center" vertical="center"/>
    </xf>
    <xf numFmtId="49" fontId="4" fillId="6" borderId="16" xfId="15" applyNumberFormat="1" applyFont="1" applyFill="1" applyBorder="1" applyAlignment="1">
      <alignment horizontal="center" vertical="center"/>
    </xf>
    <xf numFmtId="49" fontId="33" fillId="6" borderId="16" xfId="15" applyNumberFormat="1" applyFont="1" applyFill="1" applyBorder="1" applyAlignment="1">
      <alignment horizontal="center" vertical="center"/>
    </xf>
    <xf numFmtId="49" fontId="1" fillId="6" borderId="54" xfId="15" applyNumberFormat="1" applyFont="1" applyFill="1" applyBorder="1" applyAlignment="1">
      <alignment horizontal="center" vertical="center"/>
    </xf>
    <xf numFmtId="49" fontId="1" fillId="6" borderId="55" xfId="15" applyNumberFormat="1" applyFont="1" applyFill="1" applyBorder="1" applyAlignment="1">
      <alignment horizontal="center" vertical="center"/>
    </xf>
    <xf numFmtId="49" fontId="1" fillId="6" borderId="56" xfId="15" applyNumberFormat="1" applyFont="1" applyFill="1" applyBorder="1" applyAlignment="1">
      <alignment horizontal="center" vertical="center"/>
    </xf>
    <xf numFmtId="0" fontId="25" fillId="0" borderId="0" xfId="0" applyFont="1" applyAlignment="1">
      <alignment horizontal="center" vertical="center" wrapText="1" readingOrder="1"/>
    </xf>
    <xf numFmtId="0" fontId="24" fillId="0" borderId="0" xfId="0" applyFont="1" applyAlignment="1">
      <alignment horizontal="center" vertical="center" wrapText="1" readingOrder="1"/>
    </xf>
    <xf numFmtId="49" fontId="30" fillId="0" borderId="0" xfId="15" applyNumberFormat="1" applyFont="1" applyAlignment="1">
      <alignment horizontal="center" vertical="center"/>
    </xf>
    <xf numFmtId="49" fontId="4" fillId="0" borderId="0" xfId="15" applyNumberFormat="1" applyFont="1" applyAlignment="1">
      <alignment horizontal="center" vertical="center" wrapText="1"/>
    </xf>
    <xf numFmtId="0" fontId="2" fillId="0" borderId="10" xfId="0" applyFont="1" applyBorder="1" applyAlignment="1">
      <alignment horizontal="right" vertical="center" wrapText="1" readingOrder="2"/>
    </xf>
    <xf numFmtId="0" fontId="22" fillId="0" borderId="10" xfId="0" applyFont="1" applyBorder="1" applyAlignment="1">
      <alignment horizontal="left" vertical="center" wrapText="1"/>
    </xf>
    <xf numFmtId="49" fontId="1" fillId="6" borderId="19" xfId="15" applyNumberFormat="1" applyFont="1" applyFill="1" applyBorder="1" applyAlignment="1">
      <alignment horizontal="center" vertical="center"/>
    </xf>
    <xf numFmtId="49" fontId="1" fillId="6" borderId="15" xfId="15" applyNumberFormat="1" applyFont="1" applyFill="1" applyBorder="1" applyAlignment="1">
      <alignment horizontal="center" vertical="center"/>
    </xf>
    <xf numFmtId="0" fontId="2" fillId="5" borderId="17" xfId="30" applyFont="1" applyFill="1" applyBorder="1" applyAlignment="1">
      <alignment horizontal="center" vertical="center"/>
    </xf>
    <xf numFmtId="0" fontId="2" fillId="5" borderId="40" xfId="30" applyFont="1" applyFill="1" applyBorder="1" applyAlignment="1">
      <alignment horizontal="center" vertical="center"/>
    </xf>
    <xf numFmtId="0" fontId="2" fillId="5" borderId="38" xfId="30" applyFont="1" applyFill="1" applyBorder="1" applyAlignment="1">
      <alignment horizontal="center" vertical="center"/>
    </xf>
    <xf numFmtId="0" fontId="2" fillId="5" borderId="39" xfId="30" applyFont="1" applyFill="1" applyBorder="1" applyAlignment="1">
      <alignment horizontal="center" vertical="center"/>
    </xf>
    <xf numFmtId="0" fontId="2" fillId="6" borderId="18" xfId="30" applyFont="1" applyFill="1" applyBorder="1" applyAlignment="1">
      <alignment horizontal="center" vertical="center"/>
    </xf>
    <xf numFmtId="0" fontId="2" fillId="6" borderId="23" xfId="30" applyFont="1" applyFill="1" applyBorder="1" applyAlignment="1">
      <alignment horizontal="center" vertical="center"/>
    </xf>
    <xf numFmtId="0" fontId="4" fillId="5" borderId="17" xfId="29" applyFont="1" applyFill="1" applyBorder="1" applyAlignment="1">
      <alignment horizontal="center" vertical="center" wrapText="1" readingOrder="2"/>
    </xf>
    <xf numFmtId="0" fontId="4" fillId="5" borderId="40" xfId="29" applyFont="1" applyFill="1" applyBorder="1" applyAlignment="1">
      <alignment horizontal="center" vertical="center" wrapText="1" readingOrder="2"/>
    </xf>
    <xf numFmtId="0" fontId="4" fillId="5" borderId="38" xfId="29" applyFont="1" applyFill="1" applyBorder="1" applyAlignment="1">
      <alignment horizontal="center" vertical="center" wrapText="1" readingOrder="2"/>
    </xf>
    <xf numFmtId="0" fontId="4" fillId="5" borderId="39" xfId="29" applyFont="1" applyFill="1" applyBorder="1" applyAlignment="1">
      <alignment horizontal="center" vertical="center" wrapText="1" readingOrder="2"/>
    </xf>
    <xf numFmtId="0" fontId="4" fillId="6" borderId="18" xfId="29" applyFont="1" applyFill="1" applyBorder="1" applyAlignment="1">
      <alignment horizontal="center" vertical="center" wrapText="1" readingOrder="2"/>
    </xf>
    <xf numFmtId="0" fontId="4" fillId="6" borderId="23" xfId="29" applyFont="1" applyFill="1" applyBorder="1" applyAlignment="1">
      <alignment horizontal="center" vertical="center" wrapText="1" readingOrder="2"/>
    </xf>
    <xf numFmtId="0" fontId="1" fillId="6" borderId="11" xfId="27" applyFont="1" applyFill="1" applyBorder="1" applyAlignment="1">
      <alignment horizontal="center" vertical="center" wrapText="1"/>
    </xf>
    <xf numFmtId="0" fontId="1" fillId="6" borderId="11" xfId="6" applyFont="1" applyFill="1" applyBorder="1">
      <alignment horizontal="center" vertical="center" wrapText="1"/>
    </xf>
    <xf numFmtId="0" fontId="2" fillId="5" borderId="17" xfId="29" applyFont="1" applyFill="1" applyBorder="1" applyAlignment="1">
      <alignment horizontal="center" vertical="center" wrapText="1" readingOrder="1"/>
    </xf>
    <xf numFmtId="0" fontId="2" fillId="5" borderId="40" xfId="29" applyFont="1" applyFill="1" applyBorder="1" applyAlignment="1">
      <alignment horizontal="center" vertical="center" wrapText="1" readingOrder="1"/>
    </xf>
    <xf numFmtId="0" fontId="4" fillId="5" borderId="64" xfId="29" applyFont="1" applyFill="1" applyBorder="1" applyAlignment="1">
      <alignment horizontal="center" vertical="center" wrapText="1" readingOrder="2"/>
    </xf>
    <xf numFmtId="0" fontId="4" fillId="5" borderId="56" xfId="29" applyFont="1" applyFill="1" applyBorder="1" applyAlignment="1">
      <alignment horizontal="center" vertical="center" wrapText="1" readingOrder="2"/>
    </xf>
    <xf numFmtId="0" fontId="2" fillId="5" borderId="38" xfId="29" applyFont="1" applyFill="1" applyBorder="1" applyAlignment="1">
      <alignment horizontal="center" vertical="center" wrapText="1" readingOrder="1"/>
    </xf>
    <xf numFmtId="0" fontId="2" fillId="5" borderId="39" xfId="29" applyFont="1" applyFill="1" applyBorder="1" applyAlignment="1">
      <alignment horizontal="center" vertical="center" wrapText="1" readingOrder="1"/>
    </xf>
    <xf numFmtId="0" fontId="25" fillId="0" borderId="0" xfId="13" applyFont="1" applyBorder="1" applyAlignment="1">
      <alignment horizontal="center" vertical="center" wrapText="1" readingOrder="1"/>
    </xf>
    <xf numFmtId="0" fontId="24" fillId="0" borderId="0" xfId="13" applyFont="1" applyBorder="1" applyAlignment="1">
      <alignment horizontal="center" vertical="center" wrapText="1" readingOrder="1"/>
    </xf>
    <xf numFmtId="0" fontId="30" fillId="0" borderId="0" xfId="1" applyFont="1" applyBorder="1" applyAlignment="1">
      <alignment horizontal="center" vertical="center" readingOrder="2"/>
    </xf>
    <xf numFmtId="0" fontId="4" fillId="0" borderId="0" xfId="2" applyFont="1" applyBorder="1" applyAlignment="1">
      <alignment horizontal="center" vertical="center"/>
    </xf>
    <xf numFmtId="0" fontId="1" fillId="5" borderId="0" xfId="31" applyFont="1" applyFill="1" applyBorder="1" applyAlignment="1">
      <alignment horizontal="center" vertical="center" wrapText="1"/>
    </xf>
    <xf numFmtId="0" fontId="1" fillId="3" borderId="0" xfId="31" applyFont="1" applyFill="1" applyBorder="1" applyAlignment="1">
      <alignment horizontal="center" vertical="center" wrapText="1"/>
    </xf>
    <xf numFmtId="0" fontId="1" fillId="0" borderId="0" xfId="0" applyFont="1" applyBorder="1" applyAlignment="1">
      <alignment horizontal="center" vertical="center"/>
    </xf>
    <xf numFmtId="0" fontId="1" fillId="5" borderId="38" xfId="29" applyFont="1" applyFill="1" applyBorder="1" applyAlignment="1">
      <alignment horizontal="center" vertical="center" wrapText="1" readingOrder="1"/>
    </xf>
    <xf numFmtId="0" fontId="1" fillId="5" borderId="39" xfId="29" applyFont="1" applyFill="1" applyBorder="1" applyAlignment="1">
      <alignment horizontal="center" vertical="center" wrapText="1" readingOrder="1"/>
    </xf>
    <xf numFmtId="0" fontId="1" fillId="5" borderId="64" xfId="29" applyFont="1" applyFill="1" applyBorder="1" applyAlignment="1">
      <alignment horizontal="center" vertical="center" wrapText="1" readingOrder="1"/>
    </xf>
    <xf numFmtId="0" fontId="1" fillId="5" borderId="56" xfId="29" applyFont="1" applyFill="1" applyBorder="1" applyAlignment="1">
      <alignment horizontal="center" vertical="center" wrapText="1" readingOrder="1"/>
    </xf>
    <xf numFmtId="0" fontId="1" fillId="6" borderId="18" xfId="29" applyFont="1" applyFill="1" applyBorder="1" applyAlignment="1">
      <alignment horizontal="center" vertical="center" wrapText="1" readingOrder="1"/>
    </xf>
    <xf numFmtId="0" fontId="1" fillId="6" borderId="23" xfId="29" applyFont="1" applyFill="1" applyBorder="1" applyAlignment="1">
      <alignment horizontal="center" vertical="center" wrapText="1" readingOrder="1"/>
    </xf>
    <xf numFmtId="1" fontId="16" fillId="6" borderId="61" xfId="4" applyFont="1" applyFill="1" applyBorder="1">
      <alignment horizontal="left" vertical="center" wrapText="1"/>
    </xf>
    <xf numFmtId="1" fontId="16" fillId="6" borderId="62" xfId="4" applyFont="1" applyFill="1" applyBorder="1">
      <alignment horizontal="left" vertical="center" wrapText="1"/>
    </xf>
    <xf numFmtId="1" fontId="16" fillId="6" borderId="49" xfId="4" applyFont="1" applyFill="1" applyBorder="1">
      <alignment horizontal="left" vertical="center" wrapText="1"/>
    </xf>
    <xf numFmtId="1" fontId="16" fillId="6" borderId="63" xfId="4" applyFont="1" applyFill="1" applyBorder="1">
      <alignment horizontal="left" vertical="center" wrapText="1"/>
    </xf>
    <xf numFmtId="0" fontId="1" fillId="6" borderId="50" xfId="6" applyFont="1" applyFill="1" applyBorder="1">
      <alignment horizontal="center" vertical="center" wrapText="1"/>
    </xf>
    <xf numFmtId="0" fontId="1" fillId="6" borderId="18" xfId="6" applyFont="1" applyFill="1" applyBorder="1">
      <alignment horizontal="center" vertical="center" wrapText="1"/>
    </xf>
    <xf numFmtId="0" fontId="1" fillId="6" borderId="38" xfId="6" applyFont="1" applyFill="1" applyBorder="1">
      <alignment horizontal="center" vertical="center" wrapText="1"/>
    </xf>
    <xf numFmtId="0" fontId="1" fillId="6" borderId="10" xfId="27" applyFont="1" applyFill="1" applyBorder="1" applyAlignment="1">
      <alignment horizontal="center" vertical="center" wrapText="1"/>
    </xf>
    <xf numFmtId="0" fontId="1" fillId="6" borderId="0" xfId="27" applyFont="1" applyFill="1" applyBorder="1" applyAlignment="1">
      <alignment horizontal="center" vertical="center" wrapText="1"/>
    </xf>
    <xf numFmtId="0" fontId="1" fillId="6" borderId="52" xfId="27" applyFont="1" applyFill="1" applyBorder="1" applyAlignment="1">
      <alignment horizontal="center" vertical="center" wrapText="1"/>
    </xf>
    <xf numFmtId="49" fontId="16" fillId="6" borderId="19" xfId="15" applyNumberFormat="1" applyFont="1" applyFill="1" applyBorder="1" applyAlignment="1">
      <alignment horizontal="center" vertical="center"/>
    </xf>
    <xf numFmtId="49" fontId="16" fillId="6" borderId="20" xfId="15" applyNumberFormat="1" applyFont="1" applyFill="1" applyBorder="1" applyAlignment="1">
      <alignment horizontal="center" vertical="center"/>
    </xf>
    <xf numFmtId="49" fontId="16" fillId="6" borderId="15" xfId="15" applyNumberFormat="1" applyFont="1" applyFill="1" applyBorder="1" applyAlignment="1">
      <alignment horizontal="center" vertical="center"/>
    </xf>
    <xf numFmtId="0" fontId="0" fillId="0" borderId="10" xfId="0" applyBorder="1" applyAlignment="1">
      <alignment horizontal="right" vertical="center" wrapText="1" readingOrder="2"/>
    </xf>
    <xf numFmtId="0" fontId="22" fillId="0" borderId="10" xfId="0" applyFont="1" applyBorder="1" applyAlignment="1">
      <alignment horizontal="left" vertical="center" wrapText="1" readingOrder="1"/>
    </xf>
    <xf numFmtId="49" fontId="4" fillId="6" borderId="16" xfId="15" applyNumberFormat="1" applyFont="1" applyFill="1" applyBorder="1" applyAlignment="1">
      <alignment horizontal="center" vertical="center" wrapText="1"/>
    </xf>
    <xf numFmtId="49" fontId="1" fillId="6" borderId="20" xfId="15" applyNumberFormat="1" applyFont="1" applyFill="1" applyBorder="1" applyAlignment="1">
      <alignment horizontal="center" vertical="center"/>
    </xf>
    <xf numFmtId="49" fontId="4" fillId="0" borderId="0" xfId="0" applyNumberFormat="1" applyFont="1" applyAlignment="1">
      <alignment horizontal="center" vertical="center" wrapText="1"/>
    </xf>
  </cellXfs>
  <cellStyles count="38">
    <cellStyle name="H1" xfId="1"/>
    <cellStyle name="H2" xfId="2"/>
    <cellStyle name="had" xfId="3"/>
    <cellStyle name="had0" xfId="4"/>
    <cellStyle name="Had1" xfId="5"/>
    <cellStyle name="Had2" xfId="6"/>
    <cellStyle name="Had3" xfId="7"/>
    <cellStyle name="Hyperlink" xfId="8" builtinId="8"/>
    <cellStyle name="inxa" xfId="9"/>
    <cellStyle name="inxe" xfId="10"/>
    <cellStyle name="Normal" xfId="0" builtinId="0"/>
    <cellStyle name="Normal 10" xfId="11"/>
    <cellStyle name="Normal 13" xfId="12"/>
    <cellStyle name="Normal 2" xfId="13"/>
    <cellStyle name="Normal 2 2" xfId="14"/>
    <cellStyle name="Normal 2_نشره التجاره الداخليه 21" xfId="36"/>
    <cellStyle name="Normal 3" xfId="15"/>
    <cellStyle name="Normal 3 2" xfId="37"/>
    <cellStyle name="Normal 4" xfId="16"/>
    <cellStyle name="Normal 4 2" xfId="17"/>
    <cellStyle name="Normal 5" xfId="18"/>
    <cellStyle name="Normal 6" xfId="34"/>
    <cellStyle name="Normal 7" xfId="35"/>
    <cellStyle name="Normal 9" xfId="19"/>
    <cellStyle name="Normal_جداول النشرة الفصلية الجديدة بدون كلمة السر" xfId="20"/>
    <cellStyle name="NotA" xfId="21"/>
    <cellStyle name="Note" xfId="22" builtinId="10" customBuiltin="1"/>
    <cellStyle name="Percent" xfId="23" builtinId="5"/>
    <cellStyle name="Percent 2" xfId="24"/>
    <cellStyle name="T1" xfId="25"/>
    <cellStyle name="T2" xfId="26"/>
    <cellStyle name="Total" xfId="27" builtinId="25" customBuiltin="1"/>
    <cellStyle name="Total1" xfId="28"/>
    <cellStyle name="TXT1" xfId="29"/>
    <cellStyle name="TXT2" xfId="30"/>
    <cellStyle name="TXT3" xfId="31"/>
    <cellStyle name="TXT4" xfId="32"/>
    <cellStyle name="TXT5" xf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dPt>
          <c:dLbls>
            <c:dLbl>
              <c:idx val="0"/>
              <c:spPr>
                <a:ln>
                  <a:noFill/>
                </a:ln>
              </c:spPr>
              <c:txPr>
                <a:bodyPr/>
                <a:lstStyle/>
                <a:p>
                  <a:pPr>
                    <a:defRPr sz="1000" b="1" i="0" u="none" strike="noStrike" baseline="0">
                      <a:solidFill>
                        <a:srgbClr val="FFFFFF"/>
                      </a:solidFill>
                      <a:latin typeface="Arial"/>
                      <a:ea typeface="Arial"/>
                      <a:cs typeface="Arial"/>
                    </a:defRPr>
                  </a:pPr>
                  <a:endParaRPr lang="ar-QA"/>
                </a:p>
              </c:txPr>
              <c:dLblPos val="ctr"/>
              <c:showLegendKey val="0"/>
              <c:showVal val="0"/>
              <c:showCatName val="1"/>
              <c:showSerName val="0"/>
              <c:showPercent val="1"/>
              <c:showBubbleSize val="0"/>
            </c:dLbl>
            <c:dLbl>
              <c:idx val="1"/>
              <c:layout>
                <c:manualLayout>
                  <c:x val="8.3671022857929628E-2"/>
                  <c:y val="-3.3534665660649915E-2"/>
                </c:manualLayout>
              </c:layout>
              <c:spPr>
                <a:ln>
                  <a:noFill/>
                </a:ln>
              </c:spPr>
              <c:txPr>
                <a:bodyPr/>
                <a:lstStyle/>
                <a:p>
                  <a:pPr>
                    <a:defRPr sz="1000" b="1" i="0" u="none" strike="noStrike" baseline="0">
                      <a:solidFill>
                        <a:srgbClr val="000000"/>
                      </a:solidFill>
                      <a:latin typeface="Arial"/>
                      <a:ea typeface="Arial"/>
                      <a:cs typeface="Arial"/>
                    </a:defRPr>
                  </a:pPr>
                  <a:endParaRPr lang="ar-QA"/>
                </a:p>
              </c:txPr>
              <c:dLblPos val="bestFit"/>
              <c:showLegendKey val="0"/>
              <c:showVal val="0"/>
              <c:showCatName val="1"/>
              <c:showSerName val="0"/>
              <c:showPercent val="1"/>
              <c:showBubbleSize val="0"/>
            </c:dLbl>
            <c:dLbl>
              <c:idx val="2"/>
              <c:layout>
                <c:manualLayout>
                  <c:x val="7.3004661838308393E-2"/>
                  <c:y val="3.9244971528436097E-2"/>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ysClr val="windowText" lastClr="000000"/>
                      </a:solidFill>
                      <a:latin typeface="Arial"/>
                      <a:ea typeface="Arial"/>
                      <a:cs typeface="Arial"/>
                    </a:defRPr>
                  </a:pPr>
                  <a:endParaRPr lang="ar-QA"/>
                </a:p>
              </c:txPr>
              <c:dLblPos val="bestFit"/>
              <c:showLegendKey val="0"/>
              <c:showVal val="0"/>
              <c:showCatName val="1"/>
              <c:showSerName val="0"/>
              <c:showPercent val="1"/>
              <c:showBubbleSize val="0"/>
            </c:dLbl>
            <c:dLbl>
              <c:idx val="3"/>
              <c:spPr>
                <a:ln>
                  <a:noFill/>
                </a:ln>
              </c:spPr>
              <c:txPr>
                <a:bodyPr/>
                <a:lstStyle/>
                <a:p>
                  <a:pPr>
                    <a:defRPr sz="1000" b="1" i="0" u="none" strike="noStrike" baseline="0">
                      <a:solidFill>
                        <a:srgbClr val="FFFFFF"/>
                      </a:solidFill>
                      <a:latin typeface="Arial"/>
                      <a:ea typeface="Arial"/>
                      <a:cs typeface="Arial"/>
                    </a:defRPr>
                  </a:pPr>
                  <a:endParaRPr lang="ar-QA"/>
                </a:p>
              </c:txPr>
              <c:dLblPos val="ctr"/>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ar-QA"/>
              </a:p>
            </c:txPr>
            <c:dLblPos val="ctr"/>
            <c:showLegendKey val="0"/>
            <c:showVal val="0"/>
            <c:showCatName val="1"/>
            <c:showSerName val="0"/>
            <c:showPercent val="1"/>
            <c:showBubbleSize val="0"/>
            <c:showLeaderLines val="1"/>
          </c:dLbls>
          <c:cat>
            <c:strRef>
              <c:f>'93'!$C$7:$F$9</c:f>
              <c:strCache>
                <c:ptCount val="4"/>
                <c:pt idx="0">
                  <c:v>السيارات
Cars</c:v>
                </c:pt>
                <c:pt idx="1">
                  <c:v>النقل
Cargo</c:v>
                </c:pt>
                <c:pt idx="2">
                  <c:v>الحريق/السرقة
Fire/Theft</c:v>
                </c:pt>
                <c:pt idx="3">
                  <c:v>اخرى
Other</c:v>
                </c:pt>
              </c:strCache>
            </c:strRef>
          </c:cat>
          <c:val>
            <c:numRef>
              <c:f>'93'!$C$14:$F$14</c:f>
              <c:numCache>
                <c:formatCode>General</c:formatCode>
                <c:ptCount val="4"/>
                <c:pt idx="0">
                  <c:v>831150</c:v>
                </c:pt>
                <c:pt idx="1">
                  <c:v>218081</c:v>
                </c:pt>
                <c:pt idx="2">
                  <c:v>124043</c:v>
                </c:pt>
                <c:pt idx="3">
                  <c:v>2131329</c:v>
                </c:pt>
              </c:numCache>
            </c:numRef>
          </c:val>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txPr>
              <a:bodyPr/>
              <a:lstStyle/>
              <a:p>
                <a:pPr>
                  <a:defRPr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'94'!$C$7:$F$9</c:f>
              <c:strCache>
                <c:ptCount val="4"/>
                <c:pt idx="0">
                  <c:v>السيارات
Cars</c:v>
                </c:pt>
                <c:pt idx="1">
                  <c:v>النقل
Cargo</c:v>
                </c:pt>
                <c:pt idx="2">
                  <c:v>الحريق/السرقة
Fire/Theft</c:v>
                </c:pt>
                <c:pt idx="3">
                  <c:v>اخرى
Other</c:v>
                </c:pt>
              </c:strCache>
            </c:strRef>
          </c:cat>
          <c:val>
            <c:numRef>
              <c:f>'94'!$C$14:$F$14</c:f>
              <c:numCache>
                <c:formatCode>General</c:formatCode>
                <c:ptCount val="4"/>
                <c:pt idx="0">
                  <c:v>740701</c:v>
                </c:pt>
                <c:pt idx="1">
                  <c:v>21080</c:v>
                </c:pt>
                <c:pt idx="2">
                  <c:v>8992</c:v>
                </c:pt>
                <c:pt idx="3">
                  <c:v>92826</c:v>
                </c:pt>
              </c:numCache>
            </c:numRef>
          </c:val>
        </c:ser>
        <c:dLbls>
          <c:showLegendKey val="0"/>
          <c:showVal val="0"/>
          <c:showCatName val="0"/>
          <c:showSerName val="0"/>
          <c:showPercent val="0"/>
          <c:showBubbleSize val="0"/>
        </c:dLbls>
        <c:gapWidth val="75"/>
        <c:overlap val="-25"/>
        <c:axId val="73934336"/>
        <c:axId val="73935872"/>
      </c:barChart>
      <c:catAx>
        <c:axId val="73934336"/>
        <c:scaling>
          <c:orientation val="minMax"/>
        </c:scaling>
        <c:delete val="0"/>
        <c:axPos val="b"/>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ar-QA"/>
          </a:p>
        </c:txPr>
        <c:crossAx val="73935872"/>
        <c:crosses val="autoZero"/>
        <c:auto val="1"/>
        <c:lblAlgn val="ctr"/>
        <c:lblOffset val="100"/>
        <c:noMultiLvlLbl val="0"/>
      </c:catAx>
      <c:valAx>
        <c:axId val="73935872"/>
        <c:scaling>
          <c:orientation val="minMax"/>
        </c:scaling>
        <c:delete val="1"/>
        <c:axPos val="l"/>
        <c:numFmt formatCode="General" sourceLinked="1"/>
        <c:majorTickMark val="none"/>
        <c:minorTickMark val="none"/>
        <c:tickLblPos val="nextTo"/>
        <c:crossAx val="73934336"/>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90"/>
      <c:rAngAx val="0"/>
      <c:perspective val="30"/>
    </c:view3D>
    <c:floor>
      <c:thickness val="0"/>
    </c:floor>
    <c:sideWall>
      <c:thickness val="0"/>
    </c:sideWall>
    <c:backWall>
      <c:thickness val="0"/>
    </c:backWall>
    <c:plotArea>
      <c:layout>
        <c:manualLayout>
          <c:layoutTarget val="inner"/>
          <c:xMode val="edge"/>
          <c:yMode val="edge"/>
          <c:x val="2.5783232063303036E-2"/>
          <c:y val="4.3271143119108492E-2"/>
          <c:w val="0.94537381211344651"/>
          <c:h val="0.91620467593524868"/>
        </c:manualLayout>
      </c:layout>
      <c:pie3DChart>
        <c:varyColors val="1"/>
        <c:ser>
          <c:idx val="0"/>
          <c:order val="0"/>
          <c:dPt>
            <c:idx val="0"/>
            <c:bubble3D val="0"/>
            <c:spPr>
              <a:solidFill>
                <a:srgbClr val="C00000"/>
              </a:solidFill>
            </c:spPr>
          </c:dPt>
          <c:dPt>
            <c:idx val="1"/>
            <c:bubble3D val="0"/>
            <c:explosion val="6"/>
            <c:spPr>
              <a:solidFill>
                <a:srgbClr val="0000FF"/>
              </a:solidFill>
            </c:spPr>
          </c:dPt>
          <c:dPt>
            <c:idx val="2"/>
            <c:bubble3D val="0"/>
            <c:explosion val="20"/>
            <c:spPr>
              <a:solidFill>
                <a:srgbClr val="00CC00"/>
              </a:solidFill>
            </c:spPr>
          </c:dPt>
          <c:dLbls>
            <c:dLbl>
              <c:idx val="0"/>
              <c:layout>
                <c:manualLayout>
                  <c:x val="7.7413959581792077E-2"/>
                  <c:y val="-0.28776918347522235"/>
                </c:manualLayout>
              </c:layout>
              <c:tx>
                <c:rich>
                  <a:bodyPr/>
                  <a:lstStyle/>
                  <a:p>
                    <a:pPr>
                      <a:defRPr b="1">
                        <a:solidFill>
                          <a:schemeClr val="bg1"/>
                        </a:solidFill>
                        <a:latin typeface="Arial" panose="020B0604020202020204" pitchFamily="34" charset="0"/>
                        <a:cs typeface="Arial" panose="020B0604020202020204" pitchFamily="34" charset="0"/>
                      </a:defRPr>
                    </a:pPr>
                    <a:r>
                      <a:rPr lang="ar-QA"/>
                      <a:t>قطرية
</a:t>
                    </a:r>
                    <a:r>
                      <a:rPr lang="en-US" sz="700"/>
                      <a:t>Qatari
</a:t>
                    </a:r>
                    <a:r>
                      <a:rPr lang="en-US" sz="800"/>
                      <a:t>6%</a:t>
                    </a:r>
                  </a:p>
                </c:rich>
              </c:tx>
              <c:spPr/>
              <c:dLblPos val="bestFit"/>
              <c:showLegendKey val="0"/>
              <c:showVal val="0"/>
              <c:showCatName val="1"/>
              <c:showSerName val="0"/>
              <c:showPercent val="1"/>
              <c:showBubbleSize val="0"/>
            </c:dLbl>
            <c:dLbl>
              <c:idx val="1"/>
              <c:layout>
                <c:manualLayout>
                  <c:x val="5.7854471043622631E-2"/>
                  <c:y val="-0.21483345184737512"/>
                </c:manualLayout>
              </c:layout>
              <c:tx>
                <c:rich>
                  <a:bodyPr/>
                  <a:lstStyle/>
                  <a:p>
                    <a:pPr>
                      <a:defRPr sz="800" b="1">
                        <a:solidFill>
                          <a:schemeClr val="bg1"/>
                        </a:solidFill>
                        <a:latin typeface="Arial" panose="020B0604020202020204" pitchFamily="34" charset="0"/>
                        <a:cs typeface="Arial" panose="020B0604020202020204" pitchFamily="34" charset="0"/>
                      </a:defRPr>
                    </a:pPr>
                    <a:r>
                      <a:rPr lang="ar-QA" sz="1000"/>
                      <a:t>عربية</a:t>
                    </a:r>
                    <a:r>
                      <a:rPr lang="ar-QA" sz="800"/>
                      <a:t>
</a:t>
                    </a:r>
                    <a:r>
                      <a:rPr lang="en-US" sz="700"/>
                      <a:t>Arabic
</a:t>
                    </a:r>
                    <a:r>
                      <a:rPr lang="en-US" sz="800"/>
                      <a:t>3</a:t>
                    </a:r>
                    <a:r>
                      <a:rPr lang="en-US" sz="700"/>
                      <a:t>%</a:t>
                    </a:r>
                    <a:endParaRPr lang="en-US" sz="800"/>
                  </a:p>
                </c:rich>
              </c:tx>
              <c:spPr/>
              <c:dLblPos val="bestFit"/>
              <c:showLegendKey val="0"/>
              <c:showVal val="0"/>
              <c:showCatName val="1"/>
              <c:showSerName val="0"/>
              <c:showPercent val="1"/>
              <c:showBubbleSize val="0"/>
            </c:dLbl>
            <c:dLbl>
              <c:idx val="2"/>
              <c:layout>
                <c:manualLayout>
                  <c:x val="-9.3346409016558232E-2"/>
                  <c:y val="0.15946032932534052"/>
                </c:manualLayout>
              </c:layout>
              <c:tx>
                <c:rich>
                  <a:bodyPr/>
                  <a:lstStyle/>
                  <a:p>
                    <a:pPr>
                      <a:defRPr b="1">
                        <a:solidFill>
                          <a:schemeClr val="bg1"/>
                        </a:solidFill>
                        <a:latin typeface="Arial" panose="020B0604020202020204" pitchFamily="34" charset="0"/>
                        <a:cs typeface="Arial" panose="020B0604020202020204" pitchFamily="34" charset="0"/>
                      </a:defRPr>
                    </a:pPr>
                    <a:r>
                      <a:rPr lang="ar-QA"/>
                      <a:t>أخرى
</a:t>
                    </a:r>
                    <a:r>
                      <a:rPr lang="en-US" sz="800"/>
                      <a:t>Other
91%</a:t>
                    </a:r>
                  </a:p>
                </c:rich>
              </c:tx>
              <c:spPr/>
              <c:dLblPos val="bestFit"/>
              <c:showLegendKey val="0"/>
              <c:showVal val="0"/>
              <c:showCatName val="1"/>
              <c:showSerName val="0"/>
              <c:showPercent val="1"/>
              <c:showBubbleSize val="0"/>
            </c:dLbl>
            <c:dLblPos val="ctr"/>
            <c:showLegendKey val="0"/>
            <c:showVal val="0"/>
            <c:showCatName val="1"/>
            <c:showSerName val="0"/>
            <c:showPercent val="1"/>
            <c:showBubbleSize val="0"/>
            <c:showLeaderLines val="1"/>
          </c:dLbls>
          <c:cat>
            <c:strRef>
              <c:f>GR_26!$J$2:$L$2</c:f>
              <c:strCache>
                <c:ptCount val="3"/>
                <c:pt idx="0">
                  <c:v>قطرية
Qatari</c:v>
                </c:pt>
                <c:pt idx="1">
                  <c:v>عربية
Arabic</c:v>
                </c:pt>
                <c:pt idx="2">
                  <c:v>أخرى
Other</c:v>
                </c:pt>
              </c:strCache>
            </c:strRef>
          </c:cat>
          <c:val>
            <c:numRef>
              <c:f>GR_26!$J$3:$L$3</c:f>
              <c:numCache>
                <c:formatCode>0_ </c:formatCode>
                <c:ptCount val="3"/>
                <c:pt idx="0">
                  <c:v>236772</c:v>
                </c:pt>
                <c:pt idx="1">
                  <c:v>102263</c:v>
                </c:pt>
                <c:pt idx="2">
                  <c:v>3351133</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28575</xdr:colOff>
      <xdr:row>4</xdr:row>
      <xdr:rowOff>15239</xdr:rowOff>
    </xdr:to>
    <xdr:pic>
      <xdr:nvPicPr>
        <xdr:cNvPr id="116755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63383" y="-113823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2354580</xdr:colOff>
      <xdr:row>0</xdr:row>
      <xdr:rowOff>0</xdr:rowOff>
    </xdr:from>
    <xdr:to>
      <xdr:col>6</xdr:col>
      <xdr:colOff>3074580</xdr:colOff>
      <xdr:row>1</xdr:row>
      <xdr:rowOff>34200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7644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998220</xdr:colOff>
      <xdr:row>0</xdr:row>
      <xdr:rowOff>0</xdr:rowOff>
    </xdr:from>
    <xdr:to>
      <xdr:col>6</xdr:col>
      <xdr:colOff>1718220</xdr:colOff>
      <xdr:row>1</xdr:row>
      <xdr:rowOff>34200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61200" y="0"/>
          <a:ext cx="72000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mn-ea"/>
              <a:cs typeface="+mn-cs"/>
            </a:rPr>
            <a:t>ب - إحصاءات التأمين</a:t>
          </a: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Rounded MT Bold" pitchFamily="34" charset="0"/>
              <a:ea typeface="+mn-ea"/>
              <a:cs typeface="+mn-cs"/>
            </a:rPr>
            <a:t>B - INSURANCE STATISTICS</a:t>
          </a:r>
        </a:p>
      </xdr:txBody>
    </xdr:sp>
    <xdr:clientData/>
  </xdr:twoCellAnchor>
  <xdr:twoCellAnchor editAs="oneCell">
    <xdr:from>
      <xdr:col>0</xdr:col>
      <xdr:colOff>53340</xdr:colOff>
      <xdr:row>0</xdr:row>
      <xdr:rowOff>0</xdr:rowOff>
    </xdr:from>
    <xdr:to>
      <xdr:col>1</xdr:col>
      <xdr:colOff>24765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6433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643467</xdr:colOff>
      <xdr:row>0</xdr:row>
      <xdr:rowOff>0</xdr:rowOff>
    </xdr:from>
    <xdr:to>
      <xdr:col>8</xdr:col>
      <xdr:colOff>288200</xdr:colOff>
      <xdr:row>0</xdr:row>
      <xdr:rowOff>720000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9516866" y="0"/>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647700</xdr:colOff>
      <xdr:row>0</xdr:row>
      <xdr:rowOff>0</xdr:rowOff>
    </xdr:from>
    <xdr:to>
      <xdr:col>8</xdr:col>
      <xdr:colOff>293280</xdr:colOff>
      <xdr:row>0</xdr:row>
      <xdr:rowOff>720000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81760" y="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655320</xdr:colOff>
      <xdr:row>0</xdr:row>
      <xdr:rowOff>0</xdr:rowOff>
    </xdr:from>
    <xdr:to>
      <xdr:col>8</xdr:col>
      <xdr:colOff>300900</xdr:colOff>
      <xdr:row>3</xdr:row>
      <xdr:rowOff>11340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1774140" y="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822960</xdr:colOff>
      <xdr:row>0</xdr:row>
      <xdr:rowOff>0</xdr:rowOff>
    </xdr:from>
    <xdr:to>
      <xdr:col>8</xdr:col>
      <xdr:colOff>453300</xdr:colOff>
      <xdr:row>0</xdr:row>
      <xdr:rowOff>720000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85034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569649</xdr:colOff>
      <xdr:row>3</xdr:row>
      <xdr:rowOff>60960</xdr:rowOff>
    </xdr:from>
    <xdr:ext cx="184731" cy="264560"/>
    <xdr:sp macro="" textlink="">
      <xdr:nvSpPr>
        <xdr:cNvPr id="2" name="TextBox 1"/>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twoCellAnchor editAs="oneCell">
    <xdr:from>
      <xdr:col>7</xdr:col>
      <xdr:colOff>861060</xdr:colOff>
      <xdr:row>0</xdr:row>
      <xdr:rowOff>0</xdr:rowOff>
    </xdr:from>
    <xdr:to>
      <xdr:col>8</xdr:col>
      <xdr:colOff>506640</xdr:colOff>
      <xdr:row>2</xdr:row>
      <xdr:rowOff>57060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87720" y="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6</xdr:col>
      <xdr:colOff>0</xdr:colOff>
      <xdr:row>0</xdr:row>
      <xdr:rowOff>9525</xdr:rowOff>
    </xdr:from>
    <xdr:ext cx="0" cy="60960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609600"/>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2346960</xdr:colOff>
      <xdr:row>0</xdr:row>
      <xdr:rowOff>0</xdr:rowOff>
    </xdr:from>
    <xdr:to>
      <xdr:col>5</xdr:col>
      <xdr:colOff>3066960</xdr:colOff>
      <xdr:row>1</xdr:row>
      <xdr:rowOff>34200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093660" y="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1021080</xdr:colOff>
      <xdr:row>0</xdr:row>
      <xdr:rowOff>38100</xdr:rowOff>
    </xdr:from>
    <xdr:to>
      <xdr:col>6</xdr:col>
      <xdr:colOff>1741080</xdr:colOff>
      <xdr:row>1</xdr:row>
      <xdr:rowOff>72300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38340" y="3810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2518500</xdr:colOff>
      <xdr:row>0</xdr:row>
      <xdr:rowOff>53340</xdr:rowOff>
    </xdr:from>
    <xdr:to>
      <xdr:col>2</xdr:col>
      <xdr:colOff>281940</xdr:colOff>
      <xdr:row>0</xdr:row>
      <xdr:rowOff>773340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42697320" y="53340"/>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36635</xdr:colOff>
      <xdr:row>4</xdr:row>
      <xdr:rowOff>285751</xdr:rowOff>
    </xdr:from>
    <xdr:to>
      <xdr:col>7</xdr:col>
      <xdr:colOff>1003788</xdr:colOff>
      <xdr:row>32</xdr:row>
      <xdr:rowOff>117231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310662</xdr:colOff>
      <xdr:row>0</xdr:row>
      <xdr:rowOff>0</xdr:rowOff>
    </xdr:from>
    <xdr:to>
      <xdr:col>7</xdr:col>
      <xdr:colOff>1030662</xdr:colOff>
      <xdr:row>2</xdr:row>
      <xdr:rowOff>28338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853815"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mn-cs"/>
            </a:rPr>
            <a:t>أ - إحصاءات</a:t>
          </a:r>
          <a:r>
            <a:rPr lang="ar-QA" sz="2800" b="1" baseline="0">
              <a:solidFill>
                <a:sysClr val="windowText" lastClr="000000"/>
              </a:solidFill>
              <a:effectLst/>
              <a:latin typeface="+mn-lt"/>
              <a:ea typeface="Calibri"/>
              <a:cs typeface="+mn-cs"/>
            </a:rPr>
            <a:t> </a:t>
          </a:r>
          <a:r>
            <a:rPr lang="ar-QA" sz="2800" b="1">
              <a:solidFill>
                <a:sysClr val="windowText" lastClr="000000"/>
              </a:solidFill>
              <a:effectLst/>
              <a:latin typeface="+mn-lt"/>
              <a:ea typeface="Calibri"/>
              <a:cs typeface="+mn-cs"/>
            </a:rPr>
            <a:t>البنوك</a:t>
          </a: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Rounded MT Bold"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22860</xdr:colOff>
      <xdr:row>0</xdr:row>
      <xdr:rowOff>0</xdr:rowOff>
    </xdr:from>
    <xdr:to>
      <xdr:col>0</xdr:col>
      <xdr:colOff>5031105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51965" y="-1078230"/>
          <a:ext cx="2851785" cy="500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1764323</xdr:colOff>
      <xdr:row>0</xdr:row>
      <xdr:rowOff>0</xdr:rowOff>
    </xdr:from>
    <xdr:to>
      <xdr:col>11</xdr:col>
      <xdr:colOff>245215</xdr:colOff>
      <xdr:row>2</xdr:row>
      <xdr:rowOff>133846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68343693"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508001</xdr:colOff>
      <xdr:row>0</xdr:row>
      <xdr:rowOff>0</xdr:rowOff>
    </xdr:from>
    <xdr:to>
      <xdr:col>12</xdr:col>
      <xdr:colOff>220467</xdr:colOff>
      <xdr:row>2</xdr:row>
      <xdr:rowOff>178133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7010733"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1013460</xdr:colOff>
      <xdr:row>0</xdr:row>
      <xdr:rowOff>0</xdr:rowOff>
    </xdr:from>
    <xdr:to>
      <xdr:col>10</xdr:col>
      <xdr:colOff>1733460</xdr:colOff>
      <xdr:row>2</xdr:row>
      <xdr:rowOff>95160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053208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975360</xdr:colOff>
      <xdr:row>0</xdr:row>
      <xdr:rowOff>7620</xdr:rowOff>
    </xdr:from>
    <xdr:to>
      <xdr:col>9</xdr:col>
      <xdr:colOff>704760</xdr:colOff>
      <xdr:row>2</xdr:row>
      <xdr:rowOff>95160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202640" y="762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1607820</xdr:colOff>
      <xdr:row>0</xdr:row>
      <xdr:rowOff>0</xdr:rowOff>
    </xdr:from>
    <xdr:to>
      <xdr:col>8</xdr:col>
      <xdr:colOff>567600</xdr:colOff>
      <xdr:row>1</xdr:row>
      <xdr:rowOff>339000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81760" y="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266700</xdr:colOff>
      <xdr:row>0</xdr:row>
      <xdr:rowOff>0</xdr:rowOff>
    </xdr:from>
    <xdr:to>
      <xdr:col>18</xdr:col>
      <xdr:colOff>986700</xdr:colOff>
      <xdr:row>2</xdr:row>
      <xdr:rowOff>118020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538096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9"/>
  <sheetViews>
    <sheetView showGridLines="0" rightToLeft="1" view="pageBreakPreview" zoomScaleNormal="100" zoomScaleSheetLayoutView="100" workbookViewId="0">
      <selection sqref="A1:XFD4"/>
    </sheetView>
  </sheetViews>
  <sheetFormatPr defaultColWidth="9.109375" defaultRowHeight="13.2" x14ac:dyDescent="0.25"/>
  <cols>
    <col min="1" max="1" width="75.109375" style="27" customWidth="1"/>
    <col min="2" max="16384" width="9.109375" style="27"/>
  </cols>
  <sheetData>
    <row r="1" spans="1:1" s="317" customFormat="1" ht="85.95" customHeight="1" x14ac:dyDescent="1.85">
      <c r="A1" s="316" t="s">
        <v>311</v>
      </c>
    </row>
    <row r="2" spans="1:1" s="319" customFormat="1" ht="30" customHeight="1" x14ac:dyDescent="0.25">
      <c r="A2" s="318" t="s">
        <v>219</v>
      </c>
    </row>
    <row r="3" spans="1:1" s="319" customFormat="1" ht="38.25" customHeight="1" x14ac:dyDescent="0.4">
      <c r="A3" s="320" t="s">
        <v>286</v>
      </c>
    </row>
    <row r="4" spans="1:1" s="319" customFormat="1" ht="71.400000000000006" customHeight="1" x14ac:dyDescent="0.25">
      <c r="A4" s="321" t="s">
        <v>216</v>
      </c>
    </row>
    <row r="5" spans="1:1" s="28" customFormat="1" x14ac:dyDescent="0.25">
      <c r="A5" s="29"/>
    </row>
    <row r="9" spans="1:1" ht="72.599999999999994" x14ac:dyDescent="2.0499999999999998">
      <c r="A9" s="30"/>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6"/>
  <sheetViews>
    <sheetView rightToLeft="1" view="pageBreakPreview" zoomScaleNormal="100" zoomScaleSheetLayoutView="100" workbookViewId="0">
      <selection activeCell="G15" sqref="G15"/>
    </sheetView>
  </sheetViews>
  <sheetFormatPr defaultRowHeight="13.2" x14ac:dyDescent="0.25"/>
  <cols>
    <col min="1" max="1" width="45.6640625" style="135" customWidth="1"/>
    <col min="2" max="6" width="11.6640625" style="141" customWidth="1"/>
    <col min="7" max="7" width="45.6640625" style="135" customWidth="1"/>
  </cols>
  <sheetData>
    <row r="1" spans="1:12" s="158" customFormat="1" ht="54" customHeight="1" x14ac:dyDescent="0.25">
      <c r="A1" s="453"/>
      <c r="B1" s="454"/>
      <c r="C1" s="454"/>
      <c r="D1" s="454"/>
      <c r="E1" s="454"/>
      <c r="F1" s="454"/>
      <c r="G1" s="454"/>
    </row>
    <row r="2" spans="1:12" s="155" customFormat="1" ht="21" x14ac:dyDescent="0.25">
      <c r="A2" s="455" t="s">
        <v>225</v>
      </c>
      <c r="B2" s="455"/>
      <c r="C2" s="455"/>
      <c r="D2" s="455"/>
      <c r="E2" s="455"/>
      <c r="F2" s="455"/>
      <c r="G2" s="455"/>
      <c r="H2" s="174"/>
      <c r="I2" s="174"/>
      <c r="J2" s="174"/>
      <c r="K2" s="174"/>
      <c r="L2" s="174"/>
    </row>
    <row r="3" spans="1:12" s="155" customFormat="1" ht="21" x14ac:dyDescent="0.25">
      <c r="A3" s="455" t="s">
        <v>226</v>
      </c>
      <c r="B3" s="455"/>
      <c r="C3" s="455"/>
      <c r="D3" s="455"/>
      <c r="E3" s="455"/>
      <c r="F3" s="455"/>
      <c r="G3" s="455"/>
      <c r="H3" s="175"/>
      <c r="I3" s="174"/>
      <c r="J3" s="174"/>
      <c r="K3" s="174"/>
      <c r="L3" s="174"/>
    </row>
    <row r="4" spans="1:12" s="155" customFormat="1" ht="15.75" customHeight="1" x14ac:dyDescent="0.25">
      <c r="A4" s="456" t="s">
        <v>227</v>
      </c>
      <c r="B4" s="456"/>
      <c r="C4" s="456"/>
      <c r="D4" s="456"/>
      <c r="E4" s="456"/>
      <c r="F4" s="456"/>
      <c r="G4" s="456"/>
      <c r="H4" s="176"/>
      <c r="I4" s="176"/>
      <c r="J4" s="176"/>
      <c r="K4" s="176"/>
      <c r="L4" s="176"/>
    </row>
    <row r="5" spans="1:12" s="155" customFormat="1" ht="15.75" customHeight="1" x14ac:dyDescent="0.25">
      <c r="A5" s="456" t="s">
        <v>228</v>
      </c>
      <c r="B5" s="456"/>
      <c r="C5" s="456"/>
      <c r="D5" s="456"/>
      <c r="E5" s="456"/>
      <c r="F5" s="456"/>
      <c r="G5" s="456"/>
      <c r="H5" s="177"/>
      <c r="I5" s="176"/>
      <c r="J5" s="176"/>
      <c r="K5" s="176"/>
      <c r="L5" s="176"/>
    </row>
    <row r="6" spans="1:12" s="155" customFormat="1" ht="15.75" customHeight="1" x14ac:dyDescent="0.25">
      <c r="A6" s="456" t="s">
        <v>278</v>
      </c>
      <c r="B6" s="456"/>
      <c r="C6" s="456"/>
      <c r="D6" s="456"/>
      <c r="E6" s="456"/>
      <c r="F6" s="456"/>
      <c r="G6" s="456"/>
      <c r="H6" s="177"/>
      <c r="I6" s="176"/>
      <c r="J6" s="176"/>
      <c r="K6" s="176"/>
      <c r="L6" s="176"/>
    </row>
    <row r="7" spans="1:12" s="155" customFormat="1" ht="15.6" x14ac:dyDescent="0.25">
      <c r="A7" s="178" t="s">
        <v>298</v>
      </c>
      <c r="B7" s="213"/>
      <c r="C7"/>
      <c r="D7"/>
      <c r="E7"/>
      <c r="F7" s="213"/>
      <c r="G7" s="157" t="s">
        <v>299</v>
      </c>
    </row>
    <row r="8" spans="1:12" s="142" customFormat="1" ht="17.25" customHeight="1" x14ac:dyDescent="0.25">
      <c r="A8" s="445" t="s">
        <v>54</v>
      </c>
      <c r="B8" s="448" t="s">
        <v>230</v>
      </c>
      <c r="C8" s="449"/>
      <c r="D8" s="449"/>
      <c r="E8" s="449"/>
      <c r="F8" s="449"/>
      <c r="G8" s="450" t="s">
        <v>229</v>
      </c>
    </row>
    <row r="9" spans="1:12" s="142" customFormat="1" ht="13.8" customHeight="1" x14ac:dyDescent="0.25">
      <c r="A9" s="446"/>
      <c r="B9" s="179" t="s">
        <v>55</v>
      </c>
      <c r="C9" s="179" t="s">
        <v>56</v>
      </c>
      <c r="D9" s="179" t="s">
        <v>67</v>
      </c>
      <c r="E9" s="179" t="s">
        <v>29</v>
      </c>
      <c r="F9" s="179" t="s">
        <v>16</v>
      </c>
      <c r="G9" s="451"/>
    </row>
    <row r="10" spans="1:12" s="142" customFormat="1" ht="17.25" customHeight="1" x14ac:dyDescent="0.25">
      <c r="A10" s="447"/>
      <c r="B10" s="181" t="s">
        <v>57</v>
      </c>
      <c r="C10" s="181" t="s">
        <v>58</v>
      </c>
      <c r="D10" s="181" t="s">
        <v>66</v>
      </c>
      <c r="E10" s="181" t="s">
        <v>163</v>
      </c>
      <c r="F10" s="180" t="s">
        <v>23</v>
      </c>
      <c r="G10" s="452"/>
    </row>
    <row r="11" spans="1:12" s="184" customFormat="1" ht="24.9" customHeight="1" thickBot="1" x14ac:dyDescent="0.3">
      <c r="A11" s="183" t="s">
        <v>231</v>
      </c>
      <c r="B11" s="111"/>
      <c r="C11" s="111"/>
      <c r="D11" s="111"/>
      <c r="E11" s="111"/>
      <c r="F11" s="110"/>
      <c r="G11" s="182" t="s">
        <v>59</v>
      </c>
    </row>
    <row r="12" spans="1:12" s="142" customFormat="1" ht="19.5" customHeight="1" thickTop="1" thickBot="1" x14ac:dyDescent="0.3">
      <c r="A12" s="187" t="s">
        <v>232</v>
      </c>
      <c r="B12" s="112">
        <v>44763450</v>
      </c>
      <c r="C12" s="112">
        <v>636316</v>
      </c>
      <c r="D12" s="112">
        <v>502148</v>
      </c>
      <c r="E12" s="112">
        <v>70315</v>
      </c>
      <c r="F12" s="186">
        <f>SUM(B12:E12)</f>
        <v>45972229</v>
      </c>
      <c r="G12" s="185" t="s">
        <v>68</v>
      </c>
    </row>
    <row r="13" spans="1:12" s="142" customFormat="1" ht="19.5" customHeight="1" thickTop="1" thickBot="1" x14ac:dyDescent="0.3">
      <c r="A13" s="189" t="s">
        <v>233</v>
      </c>
      <c r="B13" s="111">
        <v>20191974</v>
      </c>
      <c r="C13" s="111">
        <v>224012</v>
      </c>
      <c r="D13" s="111">
        <v>61716</v>
      </c>
      <c r="E13" s="111">
        <v>20703</v>
      </c>
      <c r="F13" s="111">
        <f>SUM(B13:E13)</f>
        <v>20498405</v>
      </c>
      <c r="G13" s="188" t="s">
        <v>69</v>
      </c>
    </row>
    <row r="14" spans="1:12" s="142" customFormat="1" ht="19.5" customHeight="1" thickTop="1" thickBot="1" x14ac:dyDescent="0.3">
      <c r="A14" s="187" t="s">
        <v>234</v>
      </c>
      <c r="B14" s="112">
        <v>3267292</v>
      </c>
      <c r="C14" s="112">
        <v>0</v>
      </c>
      <c r="D14" s="112">
        <v>5628</v>
      </c>
      <c r="E14" s="112">
        <v>8899</v>
      </c>
      <c r="F14" s="190">
        <f>SUM(F12:F13)</f>
        <v>66470634</v>
      </c>
      <c r="G14" s="185" t="s">
        <v>70</v>
      </c>
    </row>
    <row r="15" spans="1:12" s="142" customFormat="1" ht="19.5" customHeight="1" thickTop="1" x14ac:dyDescent="0.25">
      <c r="A15" s="193" t="s">
        <v>235</v>
      </c>
      <c r="B15" s="113">
        <v>6445359</v>
      </c>
      <c r="C15" s="113">
        <v>161084</v>
      </c>
      <c r="D15" s="113">
        <v>510546</v>
      </c>
      <c r="E15" s="113">
        <v>20336</v>
      </c>
      <c r="F15" s="192">
        <f>SUM(B15:E15)</f>
        <v>7137325</v>
      </c>
      <c r="G15" s="191" t="s">
        <v>71</v>
      </c>
    </row>
    <row r="16" spans="1:12" s="142" customFormat="1" ht="24.75" customHeight="1" x14ac:dyDescent="0.25">
      <c r="A16" s="195" t="s">
        <v>237</v>
      </c>
      <c r="B16" s="114">
        <f>SUM(B12-B13)+(B14+B15)</f>
        <v>34284127</v>
      </c>
      <c r="C16" s="114">
        <f>SUM(C12-C13)+(C14+C15)</f>
        <v>573388</v>
      </c>
      <c r="D16" s="114">
        <f>SUM(D12-D13)+(D14+D15)</f>
        <v>956606</v>
      </c>
      <c r="E16" s="114">
        <f>SUM(E12-E13)+(E14+E15)</f>
        <v>78847</v>
      </c>
      <c r="F16" s="114">
        <f>SUM(F12-F13)+(F14+F15)</f>
        <v>99081783</v>
      </c>
      <c r="G16" s="194" t="s">
        <v>236</v>
      </c>
    </row>
    <row r="17" spans="1:7" s="184" customFormat="1" ht="24.9" customHeight="1" thickBot="1" x14ac:dyDescent="0.3">
      <c r="A17" s="183" t="s">
        <v>239</v>
      </c>
      <c r="B17" s="115"/>
      <c r="C17" s="115"/>
      <c r="D17" s="115"/>
      <c r="E17" s="115"/>
      <c r="F17" s="196"/>
      <c r="G17" s="182" t="s">
        <v>238</v>
      </c>
    </row>
    <row r="18" spans="1:7" s="142" customFormat="1" ht="19.5" customHeight="1" thickTop="1" thickBot="1" x14ac:dyDescent="0.3">
      <c r="A18" s="187" t="s">
        <v>240</v>
      </c>
      <c r="B18" s="116">
        <v>212285</v>
      </c>
      <c r="C18" s="116">
        <v>5241</v>
      </c>
      <c r="D18" s="116">
        <v>4967</v>
      </c>
      <c r="E18" s="116">
        <v>500</v>
      </c>
      <c r="F18" s="198">
        <f>SUM(B18:E18)</f>
        <v>222993</v>
      </c>
      <c r="G18" s="197" t="s">
        <v>60</v>
      </c>
    </row>
    <row r="19" spans="1:7" s="142" customFormat="1" ht="19.5" customHeight="1" thickTop="1" thickBot="1" x14ac:dyDescent="0.3">
      <c r="A19" s="189" t="s">
        <v>241</v>
      </c>
      <c r="B19" s="115">
        <v>3184051</v>
      </c>
      <c r="C19" s="115">
        <v>75441</v>
      </c>
      <c r="D19" s="115">
        <v>168373</v>
      </c>
      <c r="E19" s="115">
        <v>20902</v>
      </c>
      <c r="F19" s="196">
        <f>SUM(B19:E19)</f>
        <v>3448767</v>
      </c>
      <c r="G19" s="188" t="s">
        <v>61</v>
      </c>
    </row>
    <row r="20" spans="1:7" s="142" customFormat="1" ht="19.5" customHeight="1" thickTop="1" x14ac:dyDescent="0.25">
      <c r="A20" s="201" t="s">
        <v>243</v>
      </c>
      <c r="B20" s="117">
        <v>105947</v>
      </c>
      <c r="C20" s="117">
        <v>3421</v>
      </c>
      <c r="D20" s="117">
        <v>26409</v>
      </c>
      <c r="E20" s="117">
        <v>51</v>
      </c>
      <c r="F20" s="200">
        <f>SUM(F18:F19)</f>
        <v>3671760</v>
      </c>
      <c r="G20" s="199" t="s">
        <v>242</v>
      </c>
    </row>
    <row r="21" spans="1:7" s="184" customFormat="1" ht="24.75" customHeight="1" x14ac:dyDescent="0.25">
      <c r="A21" s="203" t="s">
        <v>245</v>
      </c>
      <c r="B21" s="118">
        <f>SUM(B17:B20)</f>
        <v>3502283</v>
      </c>
      <c r="C21" s="118">
        <f>SUM(C17:C20)</f>
        <v>84103</v>
      </c>
      <c r="D21" s="118">
        <f>SUM(D17:D20)</f>
        <v>199749</v>
      </c>
      <c r="E21" s="118">
        <f>SUM(E17:E20)</f>
        <v>21453</v>
      </c>
      <c r="F21" s="118">
        <f>SUM(F17:F20)</f>
        <v>7343520</v>
      </c>
      <c r="G21" s="202" t="s">
        <v>244</v>
      </c>
    </row>
    <row r="22" spans="1:7" s="142" customFormat="1" ht="21" customHeight="1" thickBot="1" x14ac:dyDescent="0.3">
      <c r="A22" s="206" t="s">
        <v>246</v>
      </c>
      <c r="B22" s="205">
        <f>SUM(B16-B21)</f>
        <v>30781844</v>
      </c>
      <c r="C22" s="205">
        <f>SUM(C16-C21)</f>
        <v>489285</v>
      </c>
      <c r="D22" s="205">
        <f>SUM(D16-D21)</f>
        <v>756857</v>
      </c>
      <c r="E22" s="205">
        <f>SUM(E16-E21)</f>
        <v>57394</v>
      </c>
      <c r="F22" s="205">
        <f>SUM(F16-F21)</f>
        <v>91738263</v>
      </c>
      <c r="G22" s="204" t="s">
        <v>62</v>
      </c>
    </row>
    <row r="23" spans="1:7" s="142" customFormat="1" ht="21" customHeight="1" thickTop="1" thickBot="1" x14ac:dyDescent="0.3">
      <c r="A23" s="208" t="s">
        <v>247</v>
      </c>
      <c r="B23" s="115">
        <v>632471</v>
      </c>
      <c r="C23" s="115">
        <v>7650</v>
      </c>
      <c r="D23" s="115">
        <v>11814</v>
      </c>
      <c r="E23" s="115">
        <v>1052</v>
      </c>
      <c r="F23" s="196">
        <f>SUM(B23:E23)</f>
        <v>652987</v>
      </c>
      <c r="G23" s="207" t="s">
        <v>63</v>
      </c>
    </row>
    <row r="24" spans="1:7" s="142" customFormat="1" ht="21" customHeight="1" thickTop="1" thickBot="1" x14ac:dyDescent="0.3">
      <c r="A24" s="209" t="s">
        <v>248</v>
      </c>
      <c r="B24" s="198">
        <f>B22-B23</f>
        <v>30149373</v>
      </c>
      <c r="C24" s="198">
        <f>C22-C23</f>
        <v>481635</v>
      </c>
      <c r="D24" s="198">
        <f>D22-D23</f>
        <v>745043</v>
      </c>
      <c r="E24" s="198">
        <f>E22-E23</f>
        <v>56342</v>
      </c>
      <c r="F24" s="198">
        <f>F22-F23</f>
        <v>91085276</v>
      </c>
      <c r="G24" s="204" t="s">
        <v>64</v>
      </c>
    </row>
    <row r="25" spans="1:7" s="142" customFormat="1" ht="21" customHeight="1" thickTop="1" thickBot="1" x14ac:dyDescent="0.3">
      <c r="A25" s="208" t="s">
        <v>250</v>
      </c>
      <c r="B25" s="115">
        <v>4309188</v>
      </c>
      <c r="C25" s="115">
        <v>111795</v>
      </c>
      <c r="D25" s="115">
        <v>180133</v>
      </c>
      <c r="E25" s="115">
        <v>5873</v>
      </c>
      <c r="F25" s="196">
        <f>SUM(B25:E25)</f>
        <v>4606989</v>
      </c>
      <c r="G25" s="207" t="s">
        <v>249</v>
      </c>
    </row>
    <row r="26" spans="1:7" s="142" customFormat="1" ht="21" customHeight="1" thickTop="1" x14ac:dyDescent="0.25">
      <c r="A26" s="212" t="s">
        <v>251</v>
      </c>
      <c r="B26" s="211">
        <f>SUM(B24-B25)</f>
        <v>25840185</v>
      </c>
      <c r="C26" s="211">
        <f>SUM(C24-C25)</f>
        <v>369840</v>
      </c>
      <c r="D26" s="211">
        <f>SUM(D24-D25)</f>
        <v>564910</v>
      </c>
      <c r="E26" s="211">
        <f>SUM(E24-E25)</f>
        <v>50469</v>
      </c>
      <c r="F26" s="211">
        <f>SUM(F24-F25)</f>
        <v>86478287</v>
      </c>
      <c r="G26" s="210" t="s">
        <v>65</v>
      </c>
    </row>
  </sheetData>
  <mergeCells count="9">
    <mergeCell ref="A8:A10"/>
    <mergeCell ref="B8:F8"/>
    <mergeCell ref="G8:G10"/>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rightToLeft="1" view="pageBreakPreview" zoomScaleNormal="100" zoomScaleSheetLayoutView="100" workbookViewId="0">
      <selection activeCell="A3" sqref="A3:G3"/>
    </sheetView>
  </sheetViews>
  <sheetFormatPr defaultRowHeight="13.2" x14ac:dyDescent="0.25"/>
  <cols>
    <col min="1" max="1" width="25.6640625" style="135" customWidth="1"/>
    <col min="2" max="6" width="12.6640625" style="141" customWidth="1"/>
    <col min="7" max="7" width="25.6640625" style="135" customWidth="1"/>
  </cols>
  <sheetData>
    <row r="1" spans="1:7" s="158" customFormat="1" ht="54" customHeight="1" x14ac:dyDescent="0.25">
      <c r="A1" s="453"/>
      <c r="B1" s="454"/>
      <c r="C1" s="454"/>
      <c r="D1" s="454"/>
      <c r="E1" s="454"/>
      <c r="F1" s="454"/>
      <c r="G1" s="454"/>
    </row>
    <row r="2" spans="1:7" s="142" customFormat="1" ht="21" x14ac:dyDescent="0.25">
      <c r="A2" s="455" t="s">
        <v>205</v>
      </c>
      <c r="B2" s="455"/>
      <c r="C2" s="455"/>
      <c r="D2" s="455"/>
      <c r="E2" s="455"/>
      <c r="F2" s="455"/>
      <c r="G2" s="455"/>
    </row>
    <row r="3" spans="1:7" s="142" customFormat="1" ht="21" x14ac:dyDescent="0.25">
      <c r="A3" s="455" t="s">
        <v>226</v>
      </c>
      <c r="B3" s="455"/>
      <c r="C3" s="455"/>
      <c r="D3" s="455"/>
      <c r="E3" s="455"/>
      <c r="F3" s="455"/>
      <c r="G3" s="455"/>
    </row>
    <row r="4" spans="1:7" s="142" customFormat="1" ht="15.75" customHeight="1" x14ac:dyDescent="0.25">
      <c r="A4" s="456" t="s">
        <v>204</v>
      </c>
      <c r="B4" s="456"/>
      <c r="C4" s="456"/>
      <c r="D4" s="456"/>
      <c r="E4" s="456"/>
      <c r="F4" s="456"/>
      <c r="G4" s="456"/>
    </row>
    <row r="5" spans="1:7" s="142" customFormat="1" ht="15.6" x14ac:dyDescent="0.25">
      <c r="A5" s="456" t="s">
        <v>228</v>
      </c>
      <c r="B5" s="456"/>
      <c r="C5" s="456"/>
      <c r="D5" s="456"/>
      <c r="E5" s="456"/>
      <c r="F5" s="456"/>
      <c r="G5" s="456"/>
    </row>
    <row r="6" spans="1:7" s="142" customFormat="1" ht="15.6" x14ac:dyDescent="0.25">
      <c r="A6" s="456" t="s">
        <v>278</v>
      </c>
      <c r="B6" s="456"/>
      <c r="C6" s="456"/>
      <c r="D6" s="456"/>
      <c r="E6" s="456"/>
      <c r="F6" s="456"/>
      <c r="G6" s="456"/>
    </row>
    <row r="7" spans="1:7" s="155" customFormat="1" ht="15.6" x14ac:dyDescent="0.25">
      <c r="A7" s="156" t="s">
        <v>312</v>
      </c>
      <c r="B7" s="141"/>
      <c r="C7" s="141"/>
      <c r="D7" s="141"/>
      <c r="E7" s="141"/>
      <c r="F7" s="141"/>
      <c r="G7" s="157" t="s">
        <v>300</v>
      </c>
    </row>
    <row r="8" spans="1:7" s="142" customFormat="1" ht="55.5" customHeight="1" x14ac:dyDescent="0.25">
      <c r="A8" s="445" t="s">
        <v>201</v>
      </c>
      <c r="B8" s="154" t="s">
        <v>198</v>
      </c>
      <c r="C8" s="154" t="s">
        <v>197</v>
      </c>
      <c r="D8" s="154" t="s">
        <v>196</v>
      </c>
      <c r="E8" s="154" t="s">
        <v>195</v>
      </c>
      <c r="F8" s="154" t="s">
        <v>202</v>
      </c>
      <c r="G8" s="459" t="s">
        <v>203</v>
      </c>
    </row>
    <row r="9" spans="1:7" s="142" customFormat="1" ht="40.799999999999997" x14ac:dyDescent="0.25">
      <c r="A9" s="447"/>
      <c r="B9" s="153" t="s">
        <v>194</v>
      </c>
      <c r="C9" s="153" t="s">
        <v>193</v>
      </c>
      <c r="D9" s="153" t="s">
        <v>192</v>
      </c>
      <c r="E9" s="153" t="s">
        <v>191</v>
      </c>
      <c r="F9" s="153" t="s">
        <v>200</v>
      </c>
      <c r="G9" s="460"/>
    </row>
    <row r="10" spans="1:7" s="142" customFormat="1" ht="33" customHeight="1" thickBot="1" x14ac:dyDescent="0.3">
      <c r="A10" s="151" t="s">
        <v>55</v>
      </c>
      <c r="B10" s="223">
        <v>441379</v>
      </c>
      <c r="C10" s="224">
        <v>0.62</v>
      </c>
      <c r="D10" s="224">
        <v>9.2899999999999991</v>
      </c>
      <c r="E10" s="223">
        <v>3511638</v>
      </c>
      <c r="F10" s="223">
        <v>3152908</v>
      </c>
      <c r="G10" s="152" t="s">
        <v>57</v>
      </c>
    </row>
    <row r="11" spans="1:7" s="142" customFormat="1" ht="33" customHeight="1" thickTop="1" thickBot="1" x14ac:dyDescent="0.3">
      <c r="A11" s="149" t="s">
        <v>56</v>
      </c>
      <c r="B11" s="221">
        <v>308826</v>
      </c>
      <c r="C11" s="222">
        <v>0.91</v>
      </c>
      <c r="D11" s="222">
        <v>13.16</v>
      </c>
      <c r="E11" s="221">
        <v>1583945</v>
      </c>
      <c r="F11" s="221">
        <v>1351616</v>
      </c>
      <c r="G11" s="150" t="s">
        <v>58</v>
      </c>
    </row>
    <row r="12" spans="1:7" s="142" customFormat="1" ht="33" customHeight="1" thickTop="1" thickBot="1" x14ac:dyDescent="0.3">
      <c r="A12" s="147" t="s">
        <v>67</v>
      </c>
      <c r="B12" s="219">
        <v>406621</v>
      </c>
      <c r="C12" s="220">
        <v>0.52</v>
      </c>
      <c r="D12" s="220">
        <v>17.600000000000001</v>
      </c>
      <c r="E12" s="219">
        <v>2159384</v>
      </c>
      <c r="F12" s="219">
        <v>1708483</v>
      </c>
      <c r="G12" s="148" t="s">
        <v>66</v>
      </c>
    </row>
    <row r="13" spans="1:7" s="142" customFormat="1" ht="33" customHeight="1" thickTop="1" x14ac:dyDescent="0.25">
      <c r="A13" s="145" t="s">
        <v>29</v>
      </c>
      <c r="B13" s="217">
        <v>69914</v>
      </c>
      <c r="C13" s="218">
        <v>0.63</v>
      </c>
      <c r="D13" s="218">
        <v>26.51</v>
      </c>
      <c r="E13" s="217">
        <v>938657</v>
      </c>
      <c r="F13" s="217">
        <v>683265</v>
      </c>
      <c r="G13" s="146" t="s">
        <v>163</v>
      </c>
    </row>
    <row r="14" spans="1:7" s="142" customFormat="1" ht="40.5" customHeight="1" x14ac:dyDescent="0.25">
      <c r="A14" s="144" t="s">
        <v>23</v>
      </c>
      <c r="B14" s="216">
        <v>3012146</v>
      </c>
      <c r="C14" s="216">
        <v>3369599</v>
      </c>
      <c r="D14" s="215">
        <v>9.61</v>
      </c>
      <c r="E14" s="215">
        <v>0.62</v>
      </c>
      <c r="F14" s="214">
        <v>432500</v>
      </c>
      <c r="G14" s="143" t="s">
        <v>16</v>
      </c>
    </row>
    <row r="15" spans="1:7" ht="27" customHeight="1" x14ac:dyDescent="0.25">
      <c r="A15" s="457" t="s">
        <v>190</v>
      </c>
      <c r="B15" s="457"/>
      <c r="C15" s="457"/>
      <c r="D15" s="458" t="s">
        <v>199</v>
      </c>
      <c r="E15" s="458"/>
      <c r="F15" s="458"/>
      <c r="G15" s="458"/>
    </row>
  </sheetData>
  <mergeCells count="10">
    <mergeCell ref="A15:C15"/>
    <mergeCell ref="D15:G15"/>
    <mergeCell ref="A8:A9"/>
    <mergeCell ref="G8:G9"/>
    <mergeCell ref="A6:G6"/>
    <mergeCell ref="A1:G1"/>
    <mergeCell ref="A2:G2"/>
    <mergeCell ref="A3:G3"/>
    <mergeCell ref="A4:G4"/>
    <mergeCell ref="A5:G5"/>
  </mergeCells>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G4" sqref="G4"/>
    </sheetView>
  </sheetViews>
  <sheetFormatPr defaultColWidth="9.109375" defaultRowHeight="13.2" x14ac:dyDescent="0.25"/>
  <cols>
    <col min="1" max="1" width="75.109375" style="27" customWidth="1"/>
    <col min="2" max="16384" width="9.109375" style="27"/>
  </cols>
  <sheetData>
    <row r="1" spans="1:1" ht="21" customHeight="1" x14ac:dyDescent="0.25"/>
    <row r="2" spans="1:1" s="41" customFormat="1" ht="69" customHeight="1" x14ac:dyDescent="0.25">
      <c r="A2" s="40"/>
    </row>
    <row r="3" spans="1:1" s="41" customFormat="1" ht="38.25" customHeight="1" x14ac:dyDescent="0.25">
      <c r="A3" s="42"/>
    </row>
    <row r="4" spans="1:1" s="41" customFormat="1" ht="90" customHeight="1" x14ac:dyDescent="0.25">
      <c r="A4" s="43"/>
    </row>
    <row r="5" spans="1:1" s="28" customFormat="1" x14ac:dyDescent="0.25">
      <c r="A5" s="29"/>
    </row>
    <row r="9" spans="1:1" ht="72.599999999999994" x14ac:dyDescent="2.0499999999999998">
      <c r="A9" s="30"/>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K15"/>
  <sheetViews>
    <sheetView showGridLines="0" rightToLeft="1" view="pageBreakPreview" zoomScale="90" zoomScaleNormal="100" zoomScaleSheetLayoutView="90" workbookViewId="0">
      <selection activeCell="I6" sqref="I6"/>
    </sheetView>
  </sheetViews>
  <sheetFormatPr defaultColWidth="9.109375" defaultRowHeight="15.6" x14ac:dyDescent="0.25"/>
  <cols>
    <col min="1" max="1" width="8.88671875" style="77" customWidth="1"/>
    <col min="2" max="2" width="15.6640625" style="78" customWidth="1"/>
    <col min="3" max="7" width="12.6640625" style="34" customWidth="1"/>
    <col min="8" max="8" width="15.6640625" style="79" customWidth="1"/>
    <col min="9" max="9" width="4.6640625" style="79" customWidth="1"/>
    <col min="10" max="16384" width="9.109375" style="73"/>
  </cols>
  <sheetData>
    <row r="1" spans="1:11" s="69" customFormat="1" ht="58.5" customHeight="1" x14ac:dyDescent="0.25">
      <c r="A1" s="331"/>
      <c r="B1" s="364"/>
      <c r="C1" s="364"/>
      <c r="D1" s="364"/>
      <c r="E1" s="364"/>
      <c r="F1" s="364"/>
      <c r="G1" s="364"/>
      <c r="H1" s="364"/>
      <c r="I1" s="364"/>
      <c r="J1" s="84"/>
      <c r="K1" s="84"/>
    </row>
    <row r="2" spans="1:11" s="38" customFormat="1" ht="21" x14ac:dyDescent="0.25">
      <c r="A2" s="52" t="s">
        <v>53</v>
      </c>
      <c r="B2" s="53"/>
      <c r="C2" s="53"/>
      <c r="D2" s="53"/>
      <c r="E2" s="53"/>
      <c r="F2" s="53"/>
      <c r="G2" s="53"/>
      <c r="H2" s="53"/>
      <c r="I2" s="53"/>
    </row>
    <row r="3" spans="1:11" s="4" customFormat="1" ht="15" customHeight="1" x14ac:dyDescent="0.25">
      <c r="A3" s="349" t="s">
        <v>275</v>
      </c>
      <c r="B3" s="349"/>
      <c r="C3" s="349"/>
      <c r="D3" s="349"/>
      <c r="E3" s="349"/>
      <c r="F3" s="349"/>
      <c r="G3" s="349"/>
      <c r="H3" s="349"/>
      <c r="I3" s="349"/>
      <c r="K3" s="20"/>
    </row>
    <row r="4" spans="1:11" s="38" customFormat="1" x14ac:dyDescent="0.25">
      <c r="A4" s="36" t="s">
        <v>36</v>
      </c>
      <c r="B4" s="33"/>
      <c r="C4" s="12"/>
      <c r="D4" s="12"/>
      <c r="E4" s="12"/>
      <c r="F4" s="12"/>
      <c r="G4" s="12"/>
      <c r="H4" s="5"/>
      <c r="I4" s="12"/>
    </row>
    <row r="5" spans="1:11" s="38" customFormat="1" ht="13.5" customHeight="1" x14ac:dyDescent="0.25">
      <c r="A5" s="369" t="s">
        <v>275</v>
      </c>
      <c r="B5" s="369"/>
      <c r="C5" s="369"/>
      <c r="D5" s="369"/>
      <c r="E5" s="369"/>
      <c r="F5" s="369"/>
      <c r="G5" s="369"/>
      <c r="H5" s="369"/>
      <c r="I5" s="369"/>
    </row>
    <row r="6" spans="1:11" s="38" customFormat="1" ht="23.25" customHeight="1" x14ac:dyDescent="0.25">
      <c r="A6" s="23" t="s">
        <v>301</v>
      </c>
      <c r="B6" s="33"/>
      <c r="C6" s="34"/>
      <c r="D6" s="34"/>
      <c r="E6" s="34"/>
      <c r="F6" s="34"/>
      <c r="G6" s="34"/>
      <c r="H6" s="7"/>
      <c r="I6" s="44" t="s">
        <v>302</v>
      </c>
    </row>
    <row r="7" spans="1:11" ht="18.75" customHeight="1" thickBot="1" x14ac:dyDescent="0.3">
      <c r="A7" s="438" t="s">
        <v>88</v>
      </c>
      <c r="B7" s="438"/>
      <c r="C7" s="367" t="s">
        <v>86</v>
      </c>
      <c r="D7" s="367" t="s">
        <v>52</v>
      </c>
      <c r="E7" s="367" t="s">
        <v>87</v>
      </c>
      <c r="F7" s="367" t="s">
        <v>166</v>
      </c>
      <c r="G7" s="370" t="s">
        <v>97</v>
      </c>
      <c r="H7" s="426" t="s">
        <v>284</v>
      </c>
      <c r="I7" s="426"/>
    </row>
    <row r="8" spans="1:11" ht="18" customHeight="1" thickTop="1" thickBot="1" x14ac:dyDescent="0.3">
      <c r="A8" s="439"/>
      <c r="B8" s="439"/>
      <c r="C8" s="474"/>
      <c r="D8" s="474"/>
      <c r="E8" s="474"/>
      <c r="F8" s="474"/>
      <c r="G8" s="473"/>
      <c r="H8" s="427"/>
      <c r="I8" s="427"/>
    </row>
    <row r="9" spans="1:11" ht="28.5" customHeight="1" thickTop="1" x14ac:dyDescent="0.25">
      <c r="A9" s="440"/>
      <c r="B9" s="440"/>
      <c r="C9" s="368"/>
      <c r="D9" s="368"/>
      <c r="E9" s="368"/>
      <c r="F9" s="368"/>
      <c r="G9" s="371"/>
      <c r="H9" s="428"/>
      <c r="I9" s="428"/>
    </row>
    <row r="10" spans="1:11" ht="40.049999999999997" customHeight="1" thickBot="1" x14ac:dyDescent="0.3">
      <c r="A10" s="467">
        <v>2013</v>
      </c>
      <c r="B10" s="468"/>
      <c r="C10" s="296">
        <v>1656422</v>
      </c>
      <c r="D10" s="296">
        <v>568265</v>
      </c>
      <c r="E10" s="296">
        <v>1795660</v>
      </c>
      <c r="F10" s="296">
        <v>3009329</v>
      </c>
      <c r="G10" s="297">
        <f t="shared" ref="G10:G14" si="0">C10+D10+E10+F10</f>
        <v>7029676</v>
      </c>
      <c r="H10" s="461">
        <v>2013</v>
      </c>
      <c r="I10" s="462"/>
    </row>
    <row r="11" spans="1:11" ht="40.049999999999997" customHeight="1" thickTop="1" thickBot="1" x14ac:dyDescent="0.3">
      <c r="A11" s="471">
        <v>2014</v>
      </c>
      <c r="B11" s="472"/>
      <c r="C11" s="298">
        <v>2275981</v>
      </c>
      <c r="D11" s="298">
        <v>1187463</v>
      </c>
      <c r="E11" s="298">
        <v>2153534</v>
      </c>
      <c r="F11" s="298">
        <v>3881039</v>
      </c>
      <c r="G11" s="299">
        <f t="shared" ref="G11" si="1">C11+D11+E11+F11</f>
        <v>9498017</v>
      </c>
      <c r="H11" s="465">
        <v>2014</v>
      </c>
      <c r="I11" s="466"/>
    </row>
    <row r="12" spans="1:11" ht="40.049999999999997" customHeight="1" thickTop="1" thickBot="1" x14ac:dyDescent="0.3">
      <c r="A12" s="469">
        <v>2015</v>
      </c>
      <c r="B12" s="470"/>
      <c r="C12" s="300">
        <v>4094333</v>
      </c>
      <c r="D12" s="300">
        <v>1162039</v>
      </c>
      <c r="E12" s="300">
        <v>1749320</v>
      </c>
      <c r="F12" s="300">
        <v>5414831</v>
      </c>
      <c r="G12" s="301">
        <v>12420523</v>
      </c>
      <c r="H12" s="463">
        <v>2015</v>
      </c>
      <c r="I12" s="464"/>
    </row>
    <row r="13" spans="1:11" ht="40.049999999999997" customHeight="1" thickTop="1" thickBot="1" x14ac:dyDescent="0.3">
      <c r="A13" s="471">
        <v>2016</v>
      </c>
      <c r="B13" s="472"/>
      <c r="C13" s="298">
        <v>4762188</v>
      </c>
      <c r="D13" s="298">
        <v>1372539</v>
      </c>
      <c r="E13" s="298">
        <v>3165575</v>
      </c>
      <c r="F13" s="298">
        <v>4155807</v>
      </c>
      <c r="G13" s="299">
        <f t="shared" ref="G13" si="2">C13+D13+E13+F13</f>
        <v>13456109</v>
      </c>
      <c r="H13" s="465">
        <v>2016</v>
      </c>
      <c r="I13" s="466"/>
    </row>
    <row r="14" spans="1:11" ht="40.049999999999997" customHeight="1" thickTop="1" x14ac:dyDescent="0.25">
      <c r="A14" s="469">
        <v>2017</v>
      </c>
      <c r="B14" s="470"/>
      <c r="C14" s="300">
        <v>1188715</v>
      </c>
      <c r="D14" s="300">
        <v>346866</v>
      </c>
      <c r="E14" s="300">
        <v>514607</v>
      </c>
      <c r="F14" s="300">
        <v>3254662</v>
      </c>
      <c r="G14" s="301">
        <f t="shared" si="0"/>
        <v>5304850</v>
      </c>
      <c r="H14" s="463">
        <v>2017</v>
      </c>
      <c r="I14" s="464"/>
    </row>
    <row r="15" spans="1:11" ht="28.5" customHeight="1" x14ac:dyDescent="0.25">
      <c r="A15" s="125"/>
      <c r="B15" s="125"/>
      <c r="C15" s="126"/>
      <c r="D15" s="126"/>
      <c r="E15" s="126"/>
      <c r="F15" s="126"/>
      <c r="G15" s="129"/>
      <c r="H15" s="130"/>
      <c r="I15" s="130"/>
    </row>
  </sheetData>
  <mergeCells count="20">
    <mergeCell ref="G7:G9"/>
    <mergeCell ref="H7:I9"/>
    <mergeCell ref="A1:I1"/>
    <mergeCell ref="A3:I3"/>
    <mergeCell ref="F7:F9"/>
    <mergeCell ref="A7:B9"/>
    <mergeCell ref="E7:E9"/>
    <mergeCell ref="D7:D9"/>
    <mergeCell ref="C7:C9"/>
    <mergeCell ref="A5:I5"/>
    <mergeCell ref="A10:B10"/>
    <mergeCell ref="A14:B14"/>
    <mergeCell ref="A11:B11"/>
    <mergeCell ref="A12:B12"/>
    <mergeCell ref="A13:B13"/>
    <mergeCell ref="H10:I10"/>
    <mergeCell ref="H14:I14"/>
    <mergeCell ref="H11:I11"/>
    <mergeCell ref="H12:I12"/>
    <mergeCell ref="H13:I13"/>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Q16"/>
  <sheetViews>
    <sheetView showGridLines="0" rightToLeft="1" view="pageBreakPreview" zoomScaleNormal="100" zoomScaleSheetLayoutView="100" workbookViewId="0">
      <selection activeCell="I6" sqref="I6"/>
    </sheetView>
  </sheetViews>
  <sheetFormatPr defaultColWidth="9.109375" defaultRowHeight="15.6" x14ac:dyDescent="0.25"/>
  <cols>
    <col min="1" max="1" width="7.44140625" style="77" customWidth="1"/>
    <col min="2" max="2" width="15.6640625" style="78" customWidth="1"/>
    <col min="3" max="7" width="12.6640625" style="34" customWidth="1"/>
    <col min="8" max="8" width="15.6640625" style="79" customWidth="1"/>
    <col min="9" max="9" width="4.6640625" style="79" customWidth="1"/>
    <col min="10" max="16384" width="9.109375" style="73"/>
  </cols>
  <sheetData>
    <row r="1" spans="1:17" s="69" customFormat="1" ht="58.5" customHeight="1" x14ac:dyDescent="0.25">
      <c r="A1" s="331"/>
      <c r="B1" s="364"/>
      <c r="C1" s="364"/>
      <c r="D1" s="364"/>
      <c r="E1" s="364"/>
      <c r="F1" s="364"/>
      <c r="G1" s="364"/>
      <c r="H1" s="364"/>
      <c r="I1" s="364"/>
      <c r="J1" s="84"/>
      <c r="K1" s="84"/>
      <c r="L1" s="84"/>
      <c r="M1" s="84"/>
      <c r="N1" s="84"/>
      <c r="O1" s="84"/>
      <c r="P1" s="84"/>
      <c r="Q1" s="84"/>
    </row>
    <row r="2" spans="1:17" s="38" customFormat="1" ht="18" customHeight="1" x14ac:dyDescent="0.25">
      <c r="A2" s="52" t="s">
        <v>37</v>
      </c>
      <c r="B2" s="53"/>
      <c r="C2" s="53"/>
      <c r="D2" s="53"/>
      <c r="E2" s="53"/>
      <c r="F2" s="53"/>
      <c r="G2" s="53"/>
      <c r="H2" s="53"/>
      <c r="I2" s="53"/>
    </row>
    <row r="3" spans="1:17" s="4" customFormat="1" ht="15" customHeight="1" x14ac:dyDescent="0.25">
      <c r="A3" s="349" t="s">
        <v>275</v>
      </c>
      <c r="B3" s="349"/>
      <c r="C3" s="349"/>
      <c r="D3" s="349"/>
      <c r="E3" s="349"/>
      <c r="F3" s="349"/>
      <c r="G3" s="349"/>
      <c r="H3" s="349"/>
      <c r="I3" s="349"/>
      <c r="K3" s="20"/>
    </row>
    <row r="4" spans="1:17" s="38" customFormat="1" x14ac:dyDescent="0.25">
      <c r="A4" s="36" t="s">
        <v>38</v>
      </c>
      <c r="B4" s="33"/>
      <c r="C4" s="12"/>
      <c r="D4" s="12"/>
      <c r="E4" s="12"/>
      <c r="F4" s="12"/>
      <c r="G4" s="12"/>
      <c r="H4" s="5"/>
      <c r="I4" s="12"/>
    </row>
    <row r="5" spans="1:17" s="38" customFormat="1" ht="13.5" customHeight="1" x14ac:dyDescent="0.25">
      <c r="A5" s="369" t="s">
        <v>279</v>
      </c>
      <c r="B5" s="369"/>
      <c r="C5" s="369"/>
      <c r="D5" s="369"/>
      <c r="E5" s="369"/>
      <c r="F5" s="369"/>
      <c r="G5" s="369"/>
      <c r="H5" s="369"/>
      <c r="I5" s="369"/>
    </row>
    <row r="6" spans="1:17" s="38" customFormat="1" ht="23.25" customHeight="1" x14ac:dyDescent="0.25">
      <c r="A6" s="23" t="s">
        <v>303</v>
      </c>
      <c r="B6" s="33"/>
      <c r="C6" s="34"/>
      <c r="D6" s="34"/>
      <c r="E6" s="34"/>
      <c r="F6" s="34"/>
      <c r="G6" s="34"/>
      <c r="H6" s="7"/>
      <c r="I6" s="44" t="s">
        <v>304</v>
      </c>
    </row>
    <row r="7" spans="1:17" ht="18.75" customHeight="1" thickBot="1" x14ac:dyDescent="0.3">
      <c r="A7" s="438" t="s">
        <v>45</v>
      </c>
      <c r="B7" s="438"/>
      <c r="C7" s="367" t="s">
        <v>86</v>
      </c>
      <c r="D7" s="367" t="s">
        <v>52</v>
      </c>
      <c r="E7" s="367" t="s">
        <v>87</v>
      </c>
      <c r="F7" s="367" t="s">
        <v>166</v>
      </c>
      <c r="G7" s="370" t="s">
        <v>97</v>
      </c>
      <c r="H7" s="426" t="s">
        <v>283</v>
      </c>
      <c r="I7" s="426"/>
      <c r="N7" s="82"/>
    </row>
    <row r="8" spans="1:17" ht="18" customHeight="1" thickTop="1" thickBot="1" x14ac:dyDescent="0.3">
      <c r="A8" s="439"/>
      <c r="B8" s="439"/>
      <c r="C8" s="474"/>
      <c r="D8" s="474"/>
      <c r="E8" s="474"/>
      <c r="F8" s="474"/>
      <c r="G8" s="473"/>
      <c r="H8" s="427"/>
      <c r="I8" s="427"/>
    </row>
    <row r="9" spans="1:17" ht="24" customHeight="1" thickTop="1" x14ac:dyDescent="0.25">
      <c r="A9" s="440"/>
      <c r="B9" s="440"/>
      <c r="C9" s="368"/>
      <c r="D9" s="368"/>
      <c r="E9" s="368"/>
      <c r="F9" s="368"/>
      <c r="G9" s="371"/>
      <c r="H9" s="428"/>
      <c r="I9" s="428"/>
    </row>
    <row r="10" spans="1:17" ht="40.049999999999997" customHeight="1" thickBot="1" x14ac:dyDescent="0.3">
      <c r="A10" s="477">
        <v>2013</v>
      </c>
      <c r="B10" s="478"/>
      <c r="C10" s="302">
        <v>1656422</v>
      </c>
      <c r="D10" s="302">
        <v>568265</v>
      </c>
      <c r="E10" s="302">
        <v>1795660</v>
      </c>
      <c r="F10" s="302">
        <v>3009329</v>
      </c>
      <c r="G10" s="302">
        <f t="shared" ref="G10" si="0">SUM(C10:F10)</f>
        <v>7029676</v>
      </c>
      <c r="H10" s="475">
        <v>2013</v>
      </c>
      <c r="I10" s="476"/>
    </row>
    <row r="11" spans="1:17" ht="40.049999999999997" customHeight="1" thickTop="1" thickBot="1" x14ac:dyDescent="0.3">
      <c r="A11" s="471">
        <v>2014</v>
      </c>
      <c r="B11" s="472"/>
      <c r="C11" s="303">
        <v>831956</v>
      </c>
      <c r="D11" s="303">
        <v>252279</v>
      </c>
      <c r="E11" s="303">
        <v>909340</v>
      </c>
      <c r="F11" s="303">
        <v>3072626</v>
      </c>
      <c r="G11" s="303">
        <f>C11+D11+E11+F11</f>
        <v>5066201</v>
      </c>
      <c r="H11" s="465">
        <v>2014</v>
      </c>
      <c r="I11" s="466"/>
    </row>
    <row r="12" spans="1:17" ht="40.049999999999997" customHeight="1" thickTop="1" thickBot="1" x14ac:dyDescent="0.3">
      <c r="A12" s="469">
        <v>2015</v>
      </c>
      <c r="B12" s="470"/>
      <c r="C12" s="300">
        <v>1521706</v>
      </c>
      <c r="D12" s="300">
        <v>593657</v>
      </c>
      <c r="E12" s="300">
        <v>736724</v>
      </c>
      <c r="F12" s="300">
        <v>2485151</v>
      </c>
      <c r="G12" s="300">
        <v>5337238</v>
      </c>
      <c r="H12" s="479">
        <v>2015</v>
      </c>
      <c r="I12" s="480"/>
    </row>
    <row r="13" spans="1:17" ht="40.049999999999997" customHeight="1" thickTop="1" thickBot="1" x14ac:dyDescent="0.3">
      <c r="A13" s="471">
        <v>2016</v>
      </c>
      <c r="B13" s="472"/>
      <c r="C13" s="303">
        <v>2616498</v>
      </c>
      <c r="D13" s="303">
        <v>529206</v>
      </c>
      <c r="E13" s="303">
        <v>870924</v>
      </c>
      <c r="F13" s="303">
        <v>2843942</v>
      </c>
      <c r="G13" s="303">
        <f>C13+D13+E13+F13</f>
        <v>6860570</v>
      </c>
      <c r="H13" s="465">
        <v>2016</v>
      </c>
      <c r="I13" s="466"/>
    </row>
    <row r="14" spans="1:17" ht="40.049999999999997" customHeight="1" thickTop="1" x14ac:dyDescent="0.25">
      <c r="A14" s="469">
        <v>2017</v>
      </c>
      <c r="B14" s="470"/>
      <c r="C14" s="300">
        <v>831150</v>
      </c>
      <c r="D14" s="300">
        <v>218081</v>
      </c>
      <c r="E14" s="300">
        <v>124043</v>
      </c>
      <c r="F14" s="300">
        <v>2131329</v>
      </c>
      <c r="G14" s="300">
        <f>C14+D14+E14+F14</f>
        <v>3304603</v>
      </c>
      <c r="H14" s="479">
        <v>2017</v>
      </c>
      <c r="I14" s="480"/>
    </row>
    <row r="15" spans="1:17" x14ac:dyDescent="0.25">
      <c r="A15" s="244"/>
      <c r="B15" s="245"/>
      <c r="C15" s="243"/>
      <c r="D15" s="243"/>
      <c r="E15" s="243"/>
      <c r="F15" s="243"/>
      <c r="G15" s="243"/>
      <c r="H15" s="246"/>
      <c r="I15" s="246"/>
    </row>
    <row r="16" spans="1:17" x14ac:dyDescent="0.25">
      <c r="A16" s="106"/>
      <c r="B16" s="247"/>
      <c r="C16" s="88"/>
      <c r="D16" s="88"/>
      <c r="E16" s="88"/>
      <c r="F16" s="88"/>
      <c r="G16" s="88"/>
      <c r="H16" s="248"/>
      <c r="I16" s="248"/>
    </row>
  </sheetData>
  <mergeCells count="20">
    <mergeCell ref="A1:I1"/>
    <mergeCell ref="A3:I3"/>
    <mergeCell ref="A5:I5"/>
    <mergeCell ref="A7:B9"/>
    <mergeCell ref="C7:C9"/>
    <mergeCell ref="G7:G9"/>
    <mergeCell ref="E7:E9"/>
    <mergeCell ref="D7:D9"/>
    <mergeCell ref="F7:F9"/>
    <mergeCell ref="H10:I10"/>
    <mergeCell ref="A10:B10"/>
    <mergeCell ref="H7:I9"/>
    <mergeCell ref="H14:I14"/>
    <mergeCell ref="A14:B14"/>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sqref="A1:I1"/>
    </sheetView>
  </sheetViews>
  <sheetFormatPr defaultColWidth="9.109375" defaultRowHeight="15.6" x14ac:dyDescent="0.25"/>
  <cols>
    <col min="1" max="1" width="4.6640625" style="11" customWidth="1"/>
    <col min="2" max="2" width="15.6640625" style="10" customWidth="1"/>
    <col min="3" max="7" width="12.6640625" style="9" customWidth="1"/>
    <col min="8" max="8" width="15.6640625" style="6" customWidth="1"/>
    <col min="9" max="9" width="4.6640625" style="6" customWidth="1"/>
    <col min="10" max="16384" width="9.109375" style="8"/>
  </cols>
  <sheetData>
    <row r="1" spans="1:17" s="32" customFormat="1" ht="23.25" customHeight="1" x14ac:dyDescent="0.25">
      <c r="A1" s="481"/>
      <c r="B1" s="482"/>
      <c r="C1" s="482"/>
      <c r="D1" s="482"/>
      <c r="E1" s="482"/>
      <c r="F1" s="482"/>
      <c r="G1" s="482"/>
      <c r="H1" s="482"/>
      <c r="I1" s="482"/>
      <c r="J1" s="31"/>
      <c r="K1" s="31"/>
      <c r="L1" s="31"/>
      <c r="M1" s="31"/>
      <c r="N1" s="31"/>
      <c r="O1" s="31"/>
      <c r="P1" s="31"/>
      <c r="Q1" s="31"/>
    </row>
    <row r="2" spans="1:17" s="2" customFormat="1" ht="18" customHeight="1" x14ac:dyDescent="0.25">
      <c r="A2" s="136" t="s">
        <v>161</v>
      </c>
      <c r="B2" s="61"/>
      <c r="C2" s="61"/>
      <c r="D2" s="61"/>
      <c r="E2" s="61"/>
      <c r="F2" s="61"/>
      <c r="G2" s="61"/>
      <c r="H2" s="61"/>
      <c r="I2" s="61"/>
    </row>
    <row r="3" spans="1:17" s="4" customFormat="1" ht="15" customHeight="1" x14ac:dyDescent="0.25">
      <c r="A3" s="483">
        <v>2017</v>
      </c>
      <c r="B3" s="483"/>
      <c r="C3" s="483"/>
      <c r="D3" s="483"/>
      <c r="E3" s="483"/>
      <c r="F3" s="483"/>
      <c r="G3" s="483"/>
      <c r="H3" s="483"/>
      <c r="I3" s="483"/>
      <c r="K3" s="20"/>
    </row>
    <row r="4" spans="1:17" s="2" customFormat="1" x14ac:dyDescent="0.25">
      <c r="A4" s="137" t="s">
        <v>162</v>
      </c>
      <c r="B4" s="54"/>
      <c r="C4" s="55"/>
      <c r="D4" s="55"/>
      <c r="E4" s="55"/>
      <c r="F4" s="55"/>
      <c r="G4" s="55"/>
      <c r="H4" s="56"/>
      <c r="I4" s="55"/>
    </row>
    <row r="5" spans="1:17" s="38" customFormat="1" ht="13.5" customHeight="1" x14ac:dyDescent="0.25">
      <c r="A5" s="484">
        <v>2017</v>
      </c>
      <c r="B5" s="484"/>
      <c r="C5" s="484"/>
      <c r="D5" s="484"/>
      <c r="E5" s="484"/>
      <c r="F5" s="484"/>
      <c r="G5" s="484"/>
      <c r="H5" s="484"/>
      <c r="I5" s="484"/>
    </row>
    <row r="6" spans="1:17" s="2" customFormat="1" ht="28.5" customHeight="1" x14ac:dyDescent="0.25">
      <c r="A6" s="24"/>
      <c r="B6" s="24"/>
      <c r="C6" s="24"/>
      <c r="D6" s="24"/>
      <c r="E6" s="24"/>
      <c r="F6" s="25"/>
      <c r="G6" s="26"/>
      <c r="H6" s="485"/>
      <c r="I6" s="486"/>
    </row>
    <row r="7" spans="1:17" x14ac:dyDescent="0.25">
      <c r="A7" s="14"/>
      <c r="B7" s="57"/>
      <c r="C7" s="22"/>
      <c r="D7" s="22"/>
      <c r="E7" s="22"/>
      <c r="F7" s="22"/>
      <c r="G7" s="22"/>
      <c r="H7" s="58"/>
      <c r="I7" s="58"/>
    </row>
    <row r="8" spans="1:17" x14ac:dyDescent="0.25">
      <c r="A8" s="14"/>
      <c r="B8" s="57"/>
      <c r="C8" s="22"/>
      <c r="D8" s="22"/>
      <c r="E8" s="22"/>
      <c r="F8" s="22"/>
      <c r="G8" s="22"/>
      <c r="H8" s="58"/>
      <c r="I8" s="58"/>
    </row>
    <row r="9" spans="1:17" x14ac:dyDescent="0.25">
      <c r="A9" s="14"/>
      <c r="B9" s="57"/>
      <c r="C9" s="22"/>
      <c r="D9" s="22"/>
      <c r="E9" s="22"/>
      <c r="F9" s="22"/>
      <c r="G9" s="22"/>
      <c r="H9" s="58"/>
      <c r="I9" s="58"/>
    </row>
    <row r="10" spans="1:17" x14ac:dyDescent="0.25">
      <c r="A10" s="14"/>
      <c r="B10" s="57"/>
      <c r="C10" s="22"/>
      <c r="D10" s="22"/>
      <c r="E10" s="22"/>
      <c r="F10" s="22"/>
      <c r="G10" s="22"/>
      <c r="H10" s="58"/>
      <c r="I10" s="58"/>
    </row>
    <row r="11" spans="1:17" x14ac:dyDescent="0.25">
      <c r="A11" s="14"/>
      <c r="B11" s="57"/>
      <c r="C11" s="22"/>
      <c r="D11" s="22"/>
      <c r="E11" s="22"/>
      <c r="F11" s="22"/>
      <c r="G11" s="22"/>
      <c r="H11" s="58"/>
      <c r="I11" s="58"/>
    </row>
    <row r="12" spans="1:17" x14ac:dyDescent="0.25">
      <c r="A12" s="14"/>
      <c r="B12" s="57"/>
      <c r="C12" s="22"/>
      <c r="D12" s="22"/>
      <c r="E12" s="22"/>
      <c r="F12" s="22"/>
      <c r="G12" s="22"/>
      <c r="H12" s="58"/>
      <c r="I12" s="58"/>
    </row>
    <row r="13" spans="1:17" x14ac:dyDescent="0.25">
      <c r="A13" s="14"/>
      <c r="B13" s="57"/>
      <c r="C13" s="22"/>
      <c r="D13" s="22"/>
      <c r="E13" s="22"/>
      <c r="F13" s="22"/>
      <c r="G13" s="22"/>
      <c r="H13" s="58"/>
      <c r="I13" s="58"/>
    </row>
    <row r="14" spans="1:17" x14ac:dyDescent="0.25">
      <c r="A14" s="14"/>
      <c r="B14" s="57"/>
      <c r="C14" s="22"/>
      <c r="D14" s="22"/>
      <c r="E14" s="22"/>
      <c r="F14" s="22"/>
      <c r="G14" s="22"/>
      <c r="H14" s="58"/>
      <c r="I14" s="58"/>
    </row>
    <row r="15" spans="1:17" x14ac:dyDescent="0.25">
      <c r="A15" s="14"/>
      <c r="B15" s="57"/>
      <c r="C15" s="22"/>
      <c r="D15" s="22"/>
      <c r="E15" s="22"/>
      <c r="F15" s="22"/>
      <c r="G15" s="22"/>
      <c r="H15" s="58"/>
      <c r="I15" s="58"/>
    </row>
    <row r="16" spans="1:17" x14ac:dyDescent="0.25">
      <c r="A16" s="14"/>
      <c r="B16" s="57"/>
      <c r="C16" s="22"/>
      <c r="D16" s="22"/>
      <c r="E16" s="22"/>
      <c r="F16" s="22"/>
      <c r="G16" s="22"/>
      <c r="H16" s="58"/>
      <c r="I16" s="58"/>
    </row>
    <row r="17" spans="1:9" x14ac:dyDescent="0.25">
      <c r="A17" s="14"/>
      <c r="B17" s="57"/>
      <c r="C17" s="22"/>
      <c r="D17" s="22"/>
      <c r="E17" s="22"/>
      <c r="F17" s="22"/>
      <c r="G17" s="22"/>
      <c r="H17" s="58"/>
      <c r="I17" s="58"/>
    </row>
    <row r="18" spans="1:9" x14ac:dyDescent="0.25">
      <c r="A18" s="14"/>
      <c r="B18" s="57"/>
      <c r="C18" s="22"/>
      <c r="D18" s="22"/>
      <c r="E18" s="22"/>
      <c r="F18" s="22"/>
      <c r="G18" s="22"/>
      <c r="H18" s="58"/>
      <c r="I18" s="58"/>
    </row>
    <row r="19" spans="1:9" x14ac:dyDescent="0.25">
      <c r="A19" s="14"/>
      <c r="B19" s="57"/>
      <c r="C19" s="22"/>
      <c r="D19" s="22"/>
      <c r="E19" s="22"/>
      <c r="F19" s="22"/>
      <c r="G19" s="22"/>
      <c r="H19" s="58"/>
      <c r="I19" s="58"/>
    </row>
    <row r="20" spans="1:9" x14ac:dyDescent="0.25">
      <c r="A20" s="14"/>
      <c r="B20" s="57"/>
      <c r="C20" s="22"/>
      <c r="D20" s="22"/>
      <c r="E20" s="22"/>
      <c r="F20" s="22"/>
      <c r="G20" s="22"/>
      <c r="H20" s="58"/>
      <c r="I20" s="58"/>
    </row>
    <row r="21" spans="1:9" x14ac:dyDescent="0.25">
      <c r="A21" s="14"/>
      <c r="B21" s="57"/>
      <c r="C21" s="22"/>
      <c r="D21" s="22"/>
      <c r="E21" s="22"/>
      <c r="F21" s="22"/>
      <c r="G21" s="22"/>
      <c r="H21" s="58"/>
      <c r="I21" s="58"/>
    </row>
    <row r="22" spans="1:9" x14ac:dyDescent="0.25">
      <c r="A22" s="14"/>
      <c r="B22" s="57"/>
      <c r="C22" s="22"/>
      <c r="D22" s="22"/>
      <c r="E22" s="22"/>
      <c r="F22" s="22"/>
      <c r="G22" s="22"/>
      <c r="H22" s="58"/>
      <c r="I22" s="58"/>
    </row>
    <row r="23" spans="1:9" x14ac:dyDescent="0.25">
      <c r="A23" s="14"/>
      <c r="B23" s="57"/>
      <c r="C23" s="22"/>
      <c r="D23" s="22"/>
      <c r="E23" s="22"/>
      <c r="F23" s="22"/>
      <c r="G23" s="22"/>
      <c r="H23" s="58"/>
      <c r="I23" s="58"/>
    </row>
    <row r="24" spans="1:9" x14ac:dyDescent="0.25">
      <c r="A24" s="14"/>
      <c r="B24" s="57"/>
      <c r="C24" s="22"/>
      <c r="D24" s="22"/>
      <c r="E24" s="22"/>
      <c r="F24" s="22"/>
      <c r="G24" s="22"/>
      <c r="H24" s="58"/>
      <c r="I24" s="58"/>
    </row>
    <row r="25" spans="1:9" x14ac:dyDescent="0.25">
      <c r="A25" s="14"/>
      <c r="B25" s="57"/>
      <c r="C25" s="22"/>
      <c r="D25" s="22"/>
      <c r="E25" s="22"/>
      <c r="F25" s="22"/>
      <c r="G25" s="22"/>
      <c r="H25" s="58"/>
      <c r="I25" s="58"/>
    </row>
    <row r="26" spans="1:9" s="60" customFormat="1" ht="13.2" x14ac:dyDescent="0.25">
      <c r="A26" s="487" t="s">
        <v>220</v>
      </c>
      <c r="B26" s="487"/>
      <c r="C26" s="487"/>
      <c r="D26" s="487"/>
      <c r="E26" s="487"/>
      <c r="F26" s="487"/>
      <c r="G26" s="487"/>
      <c r="H26" s="487"/>
      <c r="I26" s="487"/>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5"/>
  <sheetViews>
    <sheetView showGridLines="0" rightToLeft="1" view="pageBreakPreview" zoomScaleNormal="100" zoomScaleSheetLayoutView="100" workbookViewId="0">
      <selection activeCell="G10" sqref="G10"/>
    </sheetView>
  </sheetViews>
  <sheetFormatPr defaultColWidth="9.109375" defaultRowHeight="15.6" x14ac:dyDescent="0.25"/>
  <cols>
    <col min="1" max="1" width="10.6640625" style="77" customWidth="1"/>
    <col min="2" max="2" width="15.6640625" style="78" customWidth="1"/>
    <col min="3" max="7" width="12.6640625" style="34" customWidth="1"/>
    <col min="8" max="8" width="15.88671875" style="79" customWidth="1"/>
    <col min="9" max="9" width="8" style="79" customWidth="1"/>
    <col min="10" max="16384" width="9.109375" style="73"/>
  </cols>
  <sheetData>
    <row r="1" spans="1:16" s="69" customFormat="1" ht="58.5" customHeight="1" x14ac:dyDescent="0.25">
      <c r="A1" s="331"/>
      <c r="B1" s="364"/>
      <c r="C1" s="364"/>
      <c r="D1" s="364"/>
      <c r="E1" s="364"/>
      <c r="F1" s="364"/>
      <c r="G1" s="364"/>
      <c r="H1" s="364"/>
      <c r="I1" s="364"/>
      <c r="J1" s="84"/>
      <c r="K1" s="84"/>
      <c r="L1" s="84"/>
      <c r="M1" s="84"/>
      <c r="N1" s="84"/>
      <c r="O1" s="84"/>
      <c r="P1" s="84"/>
    </row>
    <row r="2" spans="1:16" s="38" customFormat="1" ht="18" customHeight="1" x14ac:dyDescent="0.25">
      <c r="A2" s="52" t="s">
        <v>39</v>
      </c>
      <c r="B2" s="53"/>
      <c r="C2" s="53"/>
      <c r="D2" s="53"/>
      <c r="E2" s="53"/>
      <c r="F2" s="53"/>
      <c r="G2" s="53"/>
      <c r="H2" s="53"/>
      <c r="I2" s="53"/>
    </row>
    <row r="3" spans="1:16" s="4" customFormat="1" ht="15" customHeight="1" x14ac:dyDescent="0.25">
      <c r="A3" s="349" t="s">
        <v>275</v>
      </c>
      <c r="B3" s="349"/>
      <c r="C3" s="349"/>
      <c r="D3" s="349"/>
      <c r="E3" s="349"/>
      <c r="F3" s="349"/>
      <c r="G3" s="349"/>
      <c r="H3" s="349"/>
      <c r="I3" s="349"/>
    </row>
    <row r="4" spans="1:16" s="38" customFormat="1" x14ac:dyDescent="0.25">
      <c r="A4" s="36" t="s">
        <v>40</v>
      </c>
      <c r="B4" s="33"/>
      <c r="C4" s="12"/>
      <c r="D4" s="12"/>
      <c r="E4" s="12"/>
      <c r="F4" s="12"/>
      <c r="G4" s="12"/>
      <c r="H4" s="5"/>
      <c r="I4" s="12"/>
    </row>
    <row r="5" spans="1:16" s="38" customFormat="1" ht="13.5" customHeight="1" x14ac:dyDescent="0.25">
      <c r="A5" s="369" t="s">
        <v>280</v>
      </c>
      <c r="B5" s="369"/>
      <c r="C5" s="369"/>
      <c r="D5" s="369"/>
      <c r="E5" s="369"/>
      <c r="F5" s="369"/>
      <c r="G5" s="369"/>
      <c r="H5" s="369"/>
      <c r="I5" s="369"/>
    </row>
    <row r="6" spans="1:16" s="38" customFormat="1" ht="23.25" customHeight="1" x14ac:dyDescent="0.25">
      <c r="A6" s="23" t="s">
        <v>305</v>
      </c>
      <c r="B6" s="33"/>
      <c r="C6" s="34"/>
      <c r="D6" s="34"/>
      <c r="E6" s="34"/>
      <c r="F6" s="34"/>
      <c r="G6" s="34"/>
      <c r="H6" s="7"/>
      <c r="I6" s="44" t="s">
        <v>306</v>
      </c>
    </row>
    <row r="7" spans="1:16" ht="18.75" customHeight="1" thickBot="1" x14ac:dyDescent="0.3">
      <c r="A7" s="438" t="s">
        <v>45</v>
      </c>
      <c r="B7" s="438"/>
      <c r="C7" s="367" t="s">
        <v>86</v>
      </c>
      <c r="D7" s="367" t="s">
        <v>52</v>
      </c>
      <c r="E7" s="367" t="s">
        <v>87</v>
      </c>
      <c r="F7" s="498" t="s">
        <v>166</v>
      </c>
      <c r="G7" s="501" t="s">
        <v>97</v>
      </c>
      <c r="H7" s="494" t="s">
        <v>285</v>
      </c>
      <c r="I7" s="357"/>
      <c r="M7" s="82"/>
    </row>
    <row r="8" spans="1:16" ht="18" customHeight="1" thickTop="1" thickBot="1" x14ac:dyDescent="0.3">
      <c r="A8" s="439"/>
      <c r="B8" s="439"/>
      <c r="C8" s="474"/>
      <c r="D8" s="474"/>
      <c r="E8" s="474"/>
      <c r="F8" s="499"/>
      <c r="G8" s="502"/>
      <c r="H8" s="495"/>
      <c r="I8" s="496"/>
    </row>
    <row r="9" spans="1:16" ht="27.75" customHeight="1" thickTop="1" x14ac:dyDescent="0.25">
      <c r="A9" s="440"/>
      <c r="B9" s="440"/>
      <c r="C9" s="368"/>
      <c r="D9" s="368"/>
      <c r="E9" s="368"/>
      <c r="F9" s="500"/>
      <c r="G9" s="503"/>
      <c r="H9" s="497"/>
      <c r="I9" s="359"/>
    </row>
    <row r="10" spans="1:16" ht="40.049999999999997" customHeight="1" thickBot="1" x14ac:dyDescent="0.3">
      <c r="A10" s="477">
        <v>2013</v>
      </c>
      <c r="B10" s="478"/>
      <c r="C10" s="302">
        <v>861381</v>
      </c>
      <c r="D10" s="302">
        <v>43863</v>
      </c>
      <c r="E10" s="302">
        <v>14474</v>
      </c>
      <c r="F10" s="302">
        <v>48528</v>
      </c>
      <c r="G10" s="296">
        <f t="shared" ref="G10" si="0">SUM(C10:F10)</f>
        <v>968246</v>
      </c>
      <c r="H10" s="490">
        <v>2013</v>
      </c>
      <c r="I10" s="491"/>
    </row>
    <row r="11" spans="1:16" ht="40.049999999999997" customHeight="1" thickTop="1" thickBot="1" x14ac:dyDescent="0.3">
      <c r="A11" s="471">
        <v>2014</v>
      </c>
      <c r="B11" s="472"/>
      <c r="C11" s="303">
        <v>970554</v>
      </c>
      <c r="D11" s="303">
        <v>34108</v>
      </c>
      <c r="E11" s="303">
        <v>11969</v>
      </c>
      <c r="F11" s="303">
        <v>71826</v>
      </c>
      <c r="G11" s="303">
        <f>C11+D11+E11+F11</f>
        <v>1088457</v>
      </c>
      <c r="H11" s="492">
        <v>2014</v>
      </c>
      <c r="I11" s="493"/>
    </row>
    <row r="12" spans="1:16" ht="40.049999999999997" customHeight="1" thickTop="1" thickBot="1" x14ac:dyDescent="0.3">
      <c r="A12" s="469">
        <v>2015</v>
      </c>
      <c r="B12" s="470"/>
      <c r="C12" s="300">
        <v>886569</v>
      </c>
      <c r="D12" s="300">
        <v>25882</v>
      </c>
      <c r="E12" s="300">
        <v>8661</v>
      </c>
      <c r="F12" s="300">
        <v>74714</v>
      </c>
      <c r="G12" s="300">
        <v>995826</v>
      </c>
      <c r="H12" s="488">
        <v>2015</v>
      </c>
      <c r="I12" s="489"/>
    </row>
    <row r="13" spans="1:16" ht="40.049999999999997" customHeight="1" thickTop="1" thickBot="1" x14ac:dyDescent="0.3">
      <c r="A13" s="471">
        <v>2016</v>
      </c>
      <c r="B13" s="472"/>
      <c r="C13" s="298">
        <v>963249</v>
      </c>
      <c r="D13" s="298">
        <v>25361</v>
      </c>
      <c r="E13" s="298">
        <v>9863</v>
      </c>
      <c r="F13" s="298">
        <v>99161</v>
      </c>
      <c r="G13" s="298">
        <f>C13+D13+E13+F13</f>
        <v>1097634</v>
      </c>
      <c r="H13" s="492">
        <v>2016</v>
      </c>
      <c r="I13" s="493"/>
    </row>
    <row r="14" spans="1:16" ht="40.049999999999997" customHeight="1" thickTop="1" x14ac:dyDescent="0.25">
      <c r="A14" s="469">
        <v>2017</v>
      </c>
      <c r="B14" s="470"/>
      <c r="C14" s="300">
        <v>740701</v>
      </c>
      <c r="D14" s="300">
        <v>21080</v>
      </c>
      <c r="E14" s="300">
        <v>8992</v>
      </c>
      <c r="F14" s="300">
        <v>92826</v>
      </c>
      <c r="G14" s="300">
        <f>C14+D14+E14+F14</f>
        <v>863599</v>
      </c>
      <c r="H14" s="488">
        <v>2017</v>
      </c>
      <c r="I14" s="489"/>
    </row>
    <row r="15" spans="1:16" s="82" customFormat="1" ht="28.5" customHeight="1" x14ac:dyDescent="0.25">
      <c r="A15" s="249"/>
      <c r="B15" s="249"/>
      <c r="C15" s="250"/>
      <c r="D15" s="250"/>
      <c r="E15" s="250"/>
      <c r="F15" s="250"/>
      <c r="G15" s="251"/>
      <c r="H15" s="252"/>
      <c r="I15" s="252"/>
    </row>
  </sheetData>
  <mergeCells count="20">
    <mergeCell ref="A1:I1"/>
    <mergeCell ref="C7:C9"/>
    <mergeCell ref="A3:I3"/>
    <mergeCell ref="A5:I5"/>
    <mergeCell ref="A7:B9"/>
    <mergeCell ref="H7:I9"/>
    <mergeCell ref="F7:F9"/>
    <mergeCell ref="E7:E9"/>
    <mergeCell ref="G7:G9"/>
    <mergeCell ref="D7:D9"/>
    <mergeCell ref="A14:B14"/>
    <mergeCell ref="H14:I14"/>
    <mergeCell ref="A10:B10"/>
    <mergeCell ref="H10:I10"/>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zoomScaleNormal="100" zoomScaleSheetLayoutView="100" workbookViewId="0">
      <selection sqref="A1:I1"/>
    </sheetView>
  </sheetViews>
  <sheetFormatPr defaultColWidth="8.88671875" defaultRowHeight="15.6" x14ac:dyDescent="0.25"/>
  <cols>
    <col min="1" max="1" width="3.6640625" style="11" customWidth="1"/>
    <col min="2" max="2" width="15.6640625" style="10" customWidth="1"/>
    <col min="3" max="7" width="12.6640625" style="9" customWidth="1"/>
    <col min="8" max="8" width="15.6640625" style="6" customWidth="1"/>
    <col min="9" max="9" width="8.6640625" style="6" customWidth="1"/>
    <col min="10" max="16384" width="8.88671875" style="8"/>
  </cols>
  <sheetData>
    <row r="1" spans="1:17" s="32" customFormat="1" ht="34.5" customHeight="1" x14ac:dyDescent="0.25">
      <c r="A1" s="481"/>
      <c r="B1" s="482"/>
      <c r="C1" s="482"/>
      <c r="D1" s="482"/>
      <c r="E1" s="482"/>
      <c r="F1" s="482"/>
      <c r="G1" s="482"/>
      <c r="H1" s="482"/>
      <c r="I1" s="482"/>
      <c r="J1" s="31"/>
      <c r="K1" s="31"/>
      <c r="L1" s="31"/>
      <c r="M1" s="31"/>
      <c r="N1" s="31"/>
      <c r="O1" s="31"/>
      <c r="P1" s="31"/>
      <c r="Q1" s="31"/>
    </row>
    <row r="2" spans="1:17" s="2" customFormat="1" ht="18" customHeight="1" x14ac:dyDescent="0.25">
      <c r="A2" s="136" t="s">
        <v>39</v>
      </c>
      <c r="B2" s="61"/>
      <c r="C2" s="61"/>
      <c r="D2" s="61"/>
      <c r="E2" s="61"/>
      <c r="F2" s="61"/>
      <c r="G2" s="61"/>
      <c r="H2" s="61"/>
      <c r="I2" s="61"/>
    </row>
    <row r="3" spans="1:17" s="4" customFormat="1" ht="15" customHeight="1" x14ac:dyDescent="0.25">
      <c r="A3" s="483">
        <v>2017</v>
      </c>
      <c r="B3" s="483"/>
      <c r="C3" s="483"/>
      <c r="D3" s="483"/>
      <c r="E3" s="483"/>
      <c r="F3" s="483"/>
      <c r="G3" s="483"/>
      <c r="H3" s="483"/>
      <c r="I3" s="483"/>
      <c r="K3" s="20"/>
    </row>
    <row r="4" spans="1:17" s="2" customFormat="1" x14ac:dyDescent="0.25">
      <c r="A4" s="137" t="s">
        <v>40</v>
      </c>
      <c r="B4" s="54"/>
      <c r="C4" s="55"/>
      <c r="D4" s="55"/>
      <c r="E4" s="55"/>
      <c r="F4" s="55"/>
      <c r="G4" s="55"/>
      <c r="H4" s="56"/>
      <c r="I4" s="55"/>
    </row>
    <row r="5" spans="1:17" s="38" customFormat="1" ht="13.5" customHeight="1" x14ac:dyDescent="0.25">
      <c r="A5" s="484">
        <v>2017</v>
      </c>
      <c r="B5" s="484"/>
      <c r="C5" s="484"/>
      <c r="D5" s="484"/>
      <c r="E5" s="484"/>
      <c r="F5" s="484"/>
      <c r="G5" s="484"/>
      <c r="H5" s="484"/>
      <c r="I5" s="484"/>
    </row>
    <row r="6" spans="1:17" ht="24" customHeight="1" x14ac:dyDescent="0.25">
      <c r="A6" s="14"/>
      <c r="B6" s="15"/>
      <c r="C6" s="16"/>
      <c r="D6" s="16"/>
      <c r="E6" s="16"/>
      <c r="F6" s="16"/>
      <c r="G6" s="17"/>
      <c r="H6" s="18"/>
      <c r="I6" s="19"/>
    </row>
    <row r="7" spans="1:17" ht="24" customHeight="1" x14ac:dyDescent="0.25">
      <c r="A7" s="14"/>
      <c r="B7" s="15"/>
      <c r="C7" s="16"/>
      <c r="D7" s="16"/>
      <c r="E7" s="16"/>
      <c r="F7" s="16"/>
      <c r="G7" s="17"/>
      <c r="H7" s="18"/>
      <c r="I7" s="19"/>
    </row>
    <row r="8" spans="1:17" ht="23.25" customHeight="1" x14ac:dyDescent="0.25">
      <c r="A8" s="14"/>
      <c r="B8" s="15"/>
      <c r="C8" s="16"/>
      <c r="D8" s="16"/>
      <c r="E8" s="16"/>
      <c r="F8" s="16"/>
      <c r="G8" s="17"/>
      <c r="H8" s="18"/>
      <c r="I8" s="19"/>
    </row>
    <row r="9" spans="1:17" ht="23.25" customHeight="1" x14ac:dyDescent="0.25">
      <c r="A9" s="14"/>
      <c r="B9" s="15"/>
      <c r="C9" s="16"/>
      <c r="D9" s="16"/>
      <c r="E9" s="16"/>
      <c r="F9" s="16"/>
      <c r="G9" s="17"/>
      <c r="H9" s="18"/>
      <c r="I9" s="19"/>
    </row>
    <row r="10" spans="1:17" ht="23.25" customHeight="1" x14ac:dyDescent="0.25">
      <c r="A10" s="14"/>
      <c r="B10" s="15"/>
      <c r="C10" s="16"/>
      <c r="D10" s="16"/>
      <c r="E10" s="16"/>
      <c r="F10" s="16"/>
      <c r="G10" s="17"/>
      <c r="H10" s="18"/>
      <c r="I10" s="19"/>
    </row>
    <row r="11" spans="1:17" ht="23.25" customHeight="1" x14ac:dyDescent="0.25">
      <c r="A11" s="14"/>
      <c r="B11" s="15"/>
      <c r="C11" s="16"/>
      <c r="D11" s="16"/>
      <c r="E11" s="16"/>
      <c r="F11" s="16"/>
      <c r="G11" s="17"/>
      <c r="H11" s="18"/>
      <c r="I11" s="19"/>
    </row>
    <row r="12" spans="1:17" ht="23.25" customHeight="1" x14ac:dyDescent="0.25">
      <c r="A12" s="14"/>
      <c r="B12" s="15"/>
      <c r="C12" s="16"/>
      <c r="D12" s="16"/>
      <c r="E12" s="16"/>
      <c r="F12" s="16"/>
      <c r="G12" s="17"/>
      <c r="H12" s="18"/>
      <c r="I12" s="19"/>
    </row>
    <row r="13" spans="1:17" ht="23.25" customHeight="1" x14ac:dyDescent="0.25">
      <c r="A13" s="14"/>
      <c r="B13" s="15"/>
      <c r="C13" s="16"/>
      <c r="D13" s="16"/>
      <c r="E13" s="16"/>
      <c r="F13" s="16"/>
      <c r="G13" s="17"/>
      <c r="H13" s="18"/>
      <c r="I13" s="19"/>
    </row>
    <row r="14" spans="1:17" x14ac:dyDescent="0.25">
      <c r="A14" s="14"/>
      <c r="B14" s="57"/>
      <c r="C14" s="22"/>
      <c r="D14" s="22"/>
      <c r="E14" s="22"/>
      <c r="F14" s="22"/>
      <c r="G14" s="22"/>
      <c r="H14" s="58"/>
      <c r="I14" s="58"/>
    </row>
    <row r="15" spans="1:17" x14ac:dyDescent="0.25">
      <c r="A15" s="14"/>
      <c r="B15" s="57"/>
      <c r="C15" s="22"/>
      <c r="D15" s="22"/>
      <c r="E15" s="22"/>
      <c r="F15" s="22"/>
      <c r="G15" s="22"/>
      <c r="H15" s="58"/>
      <c r="I15" s="58"/>
    </row>
    <row r="16" spans="1:17" x14ac:dyDescent="0.25">
      <c r="A16" s="14"/>
      <c r="B16" s="57"/>
      <c r="C16" s="22"/>
      <c r="D16" s="22"/>
      <c r="E16" s="22"/>
      <c r="F16" s="22"/>
      <c r="G16" s="22"/>
      <c r="H16" s="58"/>
      <c r="I16" s="58"/>
    </row>
    <row r="17" spans="1:9" x14ac:dyDescent="0.25">
      <c r="A17" s="14"/>
      <c r="B17" s="57"/>
      <c r="C17" s="22"/>
      <c r="D17" s="22"/>
      <c r="E17" s="22"/>
      <c r="F17" s="22"/>
      <c r="G17" s="22"/>
      <c r="H17" s="58"/>
      <c r="I17" s="58"/>
    </row>
    <row r="18" spans="1:9" x14ac:dyDescent="0.25">
      <c r="A18" s="14"/>
      <c r="B18" s="57"/>
      <c r="C18" s="22"/>
      <c r="D18" s="22"/>
      <c r="E18" s="22"/>
      <c r="F18" s="22"/>
      <c r="G18" s="22"/>
      <c r="H18" s="58"/>
      <c r="I18" s="58"/>
    </row>
    <row r="19" spans="1:9" x14ac:dyDescent="0.25">
      <c r="A19" s="14"/>
      <c r="B19" s="57"/>
      <c r="C19" s="22"/>
      <c r="D19" s="22"/>
      <c r="E19" s="22"/>
      <c r="F19" s="22"/>
      <c r="G19" s="22"/>
      <c r="H19" s="58"/>
      <c r="I19" s="58"/>
    </row>
    <row r="20" spans="1:9" x14ac:dyDescent="0.25">
      <c r="A20" s="14"/>
      <c r="B20" s="57"/>
      <c r="C20" s="22"/>
      <c r="D20" s="22"/>
      <c r="E20" s="22"/>
      <c r="F20" s="22"/>
      <c r="G20" s="22"/>
      <c r="H20" s="58"/>
      <c r="I20" s="58"/>
    </row>
    <row r="21" spans="1:9" x14ac:dyDescent="0.25">
      <c r="A21" s="14"/>
      <c r="B21" s="57"/>
      <c r="C21" s="22"/>
      <c r="D21" s="22"/>
      <c r="E21" s="22"/>
      <c r="F21" s="22"/>
      <c r="G21" s="22"/>
      <c r="H21" s="58"/>
      <c r="I21" s="58"/>
    </row>
    <row r="22" spans="1:9" x14ac:dyDescent="0.25">
      <c r="A22" s="14"/>
      <c r="B22" s="57"/>
      <c r="C22" s="22"/>
      <c r="D22" s="22"/>
      <c r="E22" s="22"/>
      <c r="F22" s="22"/>
      <c r="G22" s="22"/>
      <c r="H22" s="58"/>
      <c r="I22" s="58"/>
    </row>
    <row r="23" spans="1:9" x14ac:dyDescent="0.25">
      <c r="A23" s="14"/>
      <c r="B23" s="57"/>
      <c r="C23" s="22"/>
      <c r="D23" s="22"/>
      <c r="E23" s="22"/>
      <c r="F23" s="22"/>
      <c r="G23" s="22"/>
      <c r="H23" s="58"/>
      <c r="I23" s="58"/>
    </row>
    <row r="24" spans="1:9" x14ac:dyDescent="0.25">
      <c r="A24" s="14"/>
      <c r="B24" s="57"/>
      <c r="C24" s="22"/>
      <c r="D24" s="22"/>
      <c r="E24" s="22"/>
      <c r="F24" s="22"/>
      <c r="G24" s="22"/>
      <c r="H24" s="58"/>
      <c r="I24" s="58"/>
    </row>
    <row r="25" spans="1:9" x14ac:dyDescent="0.25">
      <c r="A25" s="14"/>
      <c r="B25" s="57"/>
      <c r="C25" s="22"/>
      <c r="D25" s="22"/>
      <c r="E25" s="22"/>
      <c r="F25" s="22"/>
      <c r="G25" s="22"/>
      <c r="H25" s="58"/>
      <c r="I25" s="58"/>
    </row>
    <row r="26" spans="1:9" x14ac:dyDescent="0.25">
      <c r="A26" s="14"/>
      <c r="B26" s="57"/>
      <c r="C26" s="22"/>
      <c r="D26" s="22"/>
      <c r="E26" s="22"/>
      <c r="F26" s="22"/>
      <c r="G26" s="22"/>
      <c r="H26" s="58"/>
      <c r="I26" s="58"/>
    </row>
    <row r="27" spans="1:9" x14ac:dyDescent="0.25">
      <c r="A27" s="14"/>
      <c r="B27" s="57"/>
      <c r="C27" s="22"/>
      <c r="D27" s="22"/>
      <c r="E27" s="22"/>
      <c r="F27" s="22"/>
      <c r="G27" s="22"/>
      <c r="H27" s="58"/>
      <c r="I27" s="58"/>
    </row>
    <row r="28" spans="1:9" s="60" customFormat="1" ht="15.75" customHeight="1" x14ac:dyDescent="0.25">
      <c r="A28" s="487" t="s">
        <v>221</v>
      </c>
      <c r="B28" s="487"/>
      <c r="C28" s="487"/>
      <c r="D28" s="487"/>
      <c r="E28" s="487"/>
      <c r="F28" s="487"/>
      <c r="G28" s="487"/>
      <c r="H28" s="487"/>
      <c r="I28" s="487"/>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rightToLeft="1" view="pageBreakPreview" zoomScaleNormal="89" zoomScaleSheetLayoutView="100" workbookViewId="0">
      <selection activeCell="F7" sqref="F7"/>
    </sheetView>
  </sheetViews>
  <sheetFormatPr defaultRowHeight="13.2" x14ac:dyDescent="0.25"/>
  <cols>
    <col min="1" max="1" width="45.6640625" style="135" customWidth="1"/>
    <col min="2" max="5" width="11.6640625" style="141" customWidth="1"/>
    <col min="6" max="6" width="45.6640625" style="135" customWidth="1"/>
  </cols>
  <sheetData>
    <row r="1" spans="1:11" s="158" customFormat="1" ht="54" customHeight="1" x14ac:dyDescent="0.25">
      <c r="A1" s="453"/>
      <c r="B1" s="454"/>
      <c r="C1" s="454"/>
      <c r="D1" s="454"/>
      <c r="E1" s="454"/>
      <c r="F1" s="454"/>
    </row>
    <row r="2" spans="1:11" s="78" customFormat="1" ht="21" x14ac:dyDescent="0.25">
      <c r="A2" s="455" t="s">
        <v>252</v>
      </c>
      <c r="B2" s="455"/>
      <c r="C2" s="455"/>
      <c r="D2" s="455"/>
      <c r="E2" s="455"/>
      <c r="F2" s="455"/>
      <c r="G2" s="225"/>
      <c r="H2" s="225"/>
      <c r="I2" s="225"/>
      <c r="J2" s="225"/>
      <c r="K2" s="225"/>
    </row>
    <row r="3" spans="1:11" s="78" customFormat="1" ht="21" x14ac:dyDescent="0.25">
      <c r="A3" s="455" t="s">
        <v>253</v>
      </c>
      <c r="B3" s="455"/>
      <c r="C3" s="455"/>
      <c r="D3" s="455"/>
      <c r="E3" s="455"/>
      <c r="F3" s="455"/>
      <c r="G3" s="226"/>
      <c r="H3" s="225"/>
      <c r="I3" s="225"/>
      <c r="J3" s="225"/>
      <c r="K3" s="225"/>
    </row>
    <row r="4" spans="1:11" s="78" customFormat="1" ht="15.75" customHeight="1" x14ac:dyDescent="0.25">
      <c r="A4" s="456" t="s">
        <v>254</v>
      </c>
      <c r="B4" s="456"/>
      <c r="C4" s="456"/>
      <c r="D4" s="456"/>
      <c r="E4" s="456"/>
      <c r="F4" s="456"/>
      <c r="G4" s="227"/>
      <c r="H4" s="227"/>
      <c r="I4" s="227"/>
      <c r="J4" s="227"/>
      <c r="K4" s="227"/>
    </row>
    <row r="5" spans="1:11" s="78" customFormat="1" ht="15.75" customHeight="1" x14ac:dyDescent="0.25">
      <c r="A5" s="456" t="s">
        <v>255</v>
      </c>
      <c r="B5" s="456"/>
      <c r="C5" s="456"/>
      <c r="D5" s="456"/>
      <c r="E5" s="456"/>
      <c r="F5" s="456"/>
      <c r="G5" s="228"/>
      <c r="H5" s="227"/>
      <c r="I5" s="227"/>
      <c r="J5" s="227"/>
      <c r="K5" s="227"/>
    </row>
    <row r="6" spans="1:11" s="78" customFormat="1" ht="15.75" customHeight="1" x14ac:dyDescent="0.25">
      <c r="A6" s="511" t="s">
        <v>278</v>
      </c>
      <c r="B6" s="511"/>
      <c r="C6" s="511"/>
      <c r="D6" s="511"/>
      <c r="E6" s="511"/>
      <c r="F6" s="511"/>
      <c r="G6" s="228"/>
      <c r="H6" s="227"/>
      <c r="I6" s="227"/>
      <c r="J6" s="227"/>
      <c r="K6" s="227"/>
    </row>
    <row r="7" spans="1:11" s="78" customFormat="1" ht="16.2" x14ac:dyDescent="0.35">
      <c r="A7" s="162" t="s">
        <v>307</v>
      </c>
      <c r="B7" s="160"/>
      <c r="C7" s="229"/>
      <c r="D7" s="161"/>
      <c r="E7" s="161"/>
      <c r="F7" s="159" t="s">
        <v>308</v>
      </c>
    </row>
    <row r="8" spans="1:11" s="142" customFormat="1" ht="34.5" customHeight="1" x14ac:dyDescent="0.25">
      <c r="A8" s="459" t="s">
        <v>54</v>
      </c>
      <c r="B8" s="509" t="s">
        <v>256</v>
      </c>
      <c r="C8" s="449"/>
      <c r="D8" s="449"/>
      <c r="E8" s="264"/>
      <c r="F8" s="504" t="s">
        <v>229</v>
      </c>
    </row>
    <row r="9" spans="1:11" s="142" customFormat="1" ht="17.25" customHeight="1" x14ac:dyDescent="0.25">
      <c r="A9" s="510"/>
      <c r="B9" s="230" t="s">
        <v>55</v>
      </c>
      <c r="C9" s="230" t="s">
        <v>29</v>
      </c>
      <c r="D9" s="230" t="s">
        <v>29</v>
      </c>
      <c r="E9" s="230" t="s">
        <v>16</v>
      </c>
      <c r="F9" s="505"/>
    </row>
    <row r="10" spans="1:11" s="142" customFormat="1" ht="17.25" customHeight="1" x14ac:dyDescent="0.25">
      <c r="A10" s="460"/>
      <c r="B10" s="231" t="s">
        <v>57</v>
      </c>
      <c r="C10" s="231" t="s">
        <v>163</v>
      </c>
      <c r="D10" s="231" t="s">
        <v>163</v>
      </c>
      <c r="E10" s="231" t="s">
        <v>23</v>
      </c>
      <c r="F10" s="506"/>
    </row>
    <row r="11" spans="1:11" s="184" customFormat="1" ht="24.9" customHeight="1" thickBot="1" x14ac:dyDescent="0.3">
      <c r="A11" s="183" t="s">
        <v>231</v>
      </c>
      <c r="B11" s="111"/>
      <c r="C11" s="111"/>
      <c r="D11" s="111"/>
      <c r="E11" s="110"/>
      <c r="F11" s="232" t="s">
        <v>59</v>
      </c>
    </row>
    <row r="12" spans="1:11" s="142" customFormat="1" ht="19.5" customHeight="1" thickTop="1" thickBot="1" x14ac:dyDescent="0.3">
      <c r="A12" s="187" t="s">
        <v>258</v>
      </c>
      <c r="B12" s="112">
        <v>2704530</v>
      </c>
      <c r="C12" s="112">
        <v>200707</v>
      </c>
      <c r="D12" s="112">
        <v>200707</v>
      </c>
      <c r="E12" s="186">
        <f>SUM(B12:D12)</f>
        <v>3105944</v>
      </c>
      <c r="F12" s="233" t="s">
        <v>257</v>
      </c>
    </row>
    <row r="13" spans="1:11" s="142" customFormat="1" ht="19.5" customHeight="1" thickTop="1" thickBot="1" x14ac:dyDescent="0.3">
      <c r="A13" s="189" t="s">
        <v>260</v>
      </c>
      <c r="B13" s="111">
        <v>1854396</v>
      </c>
      <c r="C13" s="111">
        <v>14311</v>
      </c>
      <c r="D13" s="111">
        <v>14311</v>
      </c>
      <c r="E13" s="110">
        <f t="shared" ref="E13:E17" si="0">SUM(B13:D13)</f>
        <v>1883018</v>
      </c>
      <c r="F13" s="234" t="s">
        <v>259</v>
      </c>
    </row>
    <row r="14" spans="1:11" s="142" customFormat="1" ht="19.5" customHeight="1" thickTop="1" thickBot="1" x14ac:dyDescent="0.3">
      <c r="A14" s="187" t="s">
        <v>262</v>
      </c>
      <c r="B14" s="112">
        <v>183106</v>
      </c>
      <c r="C14" s="112">
        <v>14153</v>
      </c>
      <c r="D14" s="112">
        <v>14153</v>
      </c>
      <c r="E14" s="186">
        <f t="shared" si="0"/>
        <v>211412</v>
      </c>
      <c r="F14" s="233" t="s">
        <v>261</v>
      </c>
    </row>
    <row r="15" spans="1:11" s="142" customFormat="1" ht="19.5" customHeight="1" thickTop="1" thickBot="1" x14ac:dyDescent="0.3">
      <c r="A15" s="193" t="s">
        <v>264</v>
      </c>
      <c r="B15" s="113">
        <v>7173</v>
      </c>
      <c r="C15" s="113">
        <v>0</v>
      </c>
      <c r="D15" s="113">
        <v>0</v>
      </c>
      <c r="E15" s="192">
        <f t="shared" si="0"/>
        <v>7173</v>
      </c>
      <c r="F15" s="235" t="s">
        <v>263</v>
      </c>
    </row>
    <row r="16" spans="1:11" s="142" customFormat="1" ht="19.5" customHeight="1" thickTop="1" thickBot="1" x14ac:dyDescent="0.3">
      <c r="A16" s="187" t="s">
        <v>266</v>
      </c>
      <c r="B16" s="112">
        <v>185381</v>
      </c>
      <c r="C16" s="112">
        <v>79198</v>
      </c>
      <c r="D16" s="112">
        <v>79198</v>
      </c>
      <c r="E16" s="186">
        <f t="shared" si="0"/>
        <v>343777</v>
      </c>
      <c r="F16" s="233" t="s">
        <v>265</v>
      </c>
    </row>
    <row r="17" spans="1:6" s="142" customFormat="1" ht="19.5" customHeight="1" thickTop="1" x14ac:dyDescent="0.25">
      <c r="A17" s="193" t="s">
        <v>268</v>
      </c>
      <c r="B17" s="113">
        <v>25051</v>
      </c>
      <c r="C17" s="113">
        <v>1312</v>
      </c>
      <c r="D17" s="113">
        <v>1312</v>
      </c>
      <c r="E17" s="192">
        <f t="shared" si="0"/>
        <v>27675</v>
      </c>
      <c r="F17" s="235" t="s">
        <v>267</v>
      </c>
    </row>
    <row r="18" spans="1:6" s="142" customFormat="1" ht="24.75" customHeight="1" x14ac:dyDescent="0.25">
      <c r="A18" s="195" t="s">
        <v>270</v>
      </c>
      <c r="B18" s="114">
        <f>B12-B13+B14+B15-B16+B17</f>
        <v>880083</v>
      </c>
      <c r="C18" s="114">
        <f>C12-C13+C14+C15-C16+C17</f>
        <v>122663</v>
      </c>
      <c r="D18" s="114">
        <f>D12-D13+D14+D15-D16+D17</f>
        <v>122663</v>
      </c>
      <c r="E18" s="114">
        <v>1088016</v>
      </c>
      <c r="F18" s="194" t="s">
        <v>269</v>
      </c>
    </row>
    <row r="19" spans="1:6" s="184" customFormat="1" ht="24.9" customHeight="1" thickBot="1" x14ac:dyDescent="0.3">
      <c r="A19" s="183" t="s">
        <v>239</v>
      </c>
      <c r="B19" s="115"/>
      <c r="C19" s="115"/>
      <c r="D19" s="115"/>
      <c r="E19" s="196"/>
      <c r="F19" s="232" t="s">
        <v>238</v>
      </c>
    </row>
    <row r="20" spans="1:6" s="142" customFormat="1" ht="19.5" customHeight="1" thickTop="1" thickBot="1" x14ac:dyDescent="0.3">
      <c r="A20" s="187" t="s">
        <v>240</v>
      </c>
      <c r="B20" s="116">
        <v>9975</v>
      </c>
      <c r="C20" s="116">
        <v>236</v>
      </c>
      <c r="D20" s="116">
        <v>236</v>
      </c>
      <c r="E20" s="198">
        <f>SUM(B20:D20)</f>
        <v>10447</v>
      </c>
      <c r="F20" s="233" t="s">
        <v>60</v>
      </c>
    </row>
    <row r="21" spans="1:6" s="142" customFormat="1" ht="19.5" customHeight="1" thickTop="1" thickBot="1" x14ac:dyDescent="0.3">
      <c r="A21" s="189" t="s">
        <v>241</v>
      </c>
      <c r="B21" s="115">
        <v>294651</v>
      </c>
      <c r="C21" s="115">
        <v>5989</v>
      </c>
      <c r="D21" s="115">
        <v>5989</v>
      </c>
      <c r="E21" s="196">
        <f t="shared" ref="E21:E23" si="1">SUM(B21:D21)</f>
        <v>306629</v>
      </c>
      <c r="F21" s="234" t="s">
        <v>61</v>
      </c>
    </row>
    <row r="22" spans="1:6" s="142" customFormat="1" ht="19.5" customHeight="1" thickTop="1" x14ac:dyDescent="0.25">
      <c r="A22" s="201" t="s">
        <v>243</v>
      </c>
      <c r="B22" s="117">
        <v>297487</v>
      </c>
      <c r="C22" s="117">
        <v>46063</v>
      </c>
      <c r="D22" s="117">
        <v>46063</v>
      </c>
      <c r="E22" s="200">
        <f t="shared" si="1"/>
        <v>389613</v>
      </c>
      <c r="F22" s="236" t="s">
        <v>242</v>
      </c>
    </row>
    <row r="23" spans="1:6" s="184" customFormat="1" ht="24.75" customHeight="1" x14ac:dyDescent="0.25">
      <c r="A23" s="203" t="s">
        <v>245</v>
      </c>
      <c r="B23" s="118">
        <f>SUM(B20:B22)</f>
        <v>602113</v>
      </c>
      <c r="C23" s="118">
        <f>SUM(C20:C22)</f>
        <v>52288</v>
      </c>
      <c r="D23" s="118">
        <f>SUM(D20:D22)</f>
        <v>52288</v>
      </c>
      <c r="E23" s="118">
        <f t="shared" si="1"/>
        <v>706689</v>
      </c>
      <c r="F23" s="202" t="s">
        <v>244</v>
      </c>
    </row>
    <row r="24" spans="1:6" s="142" customFormat="1" ht="21" customHeight="1" thickBot="1" x14ac:dyDescent="0.3">
      <c r="A24" s="206" t="s">
        <v>246</v>
      </c>
      <c r="B24" s="205">
        <f>B18-B23</f>
        <v>277970</v>
      </c>
      <c r="C24" s="205">
        <f>C18-C23</f>
        <v>70375</v>
      </c>
      <c r="D24" s="205">
        <f>D18-D23</f>
        <v>70375</v>
      </c>
      <c r="E24" s="205">
        <f>E18-E23</f>
        <v>381327</v>
      </c>
      <c r="F24" s="204" t="s">
        <v>62</v>
      </c>
    </row>
    <row r="25" spans="1:6" s="142" customFormat="1" ht="21" customHeight="1" thickTop="1" thickBot="1" x14ac:dyDescent="0.3">
      <c r="A25" s="208" t="s">
        <v>247</v>
      </c>
      <c r="B25" s="119">
        <v>23895</v>
      </c>
      <c r="C25" s="119">
        <v>194</v>
      </c>
      <c r="D25" s="119">
        <v>194</v>
      </c>
      <c r="E25" s="237">
        <f>SUM(B25:D25)</f>
        <v>24283</v>
      </c>
      <c r="F25" s="207" t="s">
        <v>63</v>
      </c>
    </row>
    <row r="26" spans="1:6" s="142" customFormat="1" ht="21" customHeight="1" thickTop="1" thickBot="1" x14ac:dyDescent="0.3">
      <c r="A26" s="209" t="s">
        <v>248</v>
      </c>
      <c r="B26" s="198">
        <f>B24-B25</f>
        <v>254075</v>
      </c>
      <c r="C26" s="198">
        <f>C24-C25</f>
        <v>70181</v>
      </c>
      <c r="D26" s="198">
        <f>D24-D25</f>
        <v>70181</v>
      </c>
      <c r="E26" s="198">
        <f>E24-E25</f>
        <v>357044</v>
      </c>
      <c r="F26" s="204" t="s">
        <v>64</v>
      </c>
    </row>
    <row r="27" spans="1:6" s="142" customFormat="1" ht="21" customHeight="1" thickTop="1" thickBot="1" x14ac:dyDescent="0.3">
      <c r="A27" s="208" t="s">
        <v>250</v>
      </c>
      <c r="B27" s="119">
        <v>252947</v>
      </c>
      <c r="C27" s="119">
        <v>6523</v>
      </c>
      <c r="D27" s="119">
        <v>6523</v>
      </c>
      <c r="E27" s="237">
        <f>SUM(B27:D27)</f>
        <v>265993</v>
      </c>
      <c r="F27" s="207" t="s">
        <v>249</v>
      </c>
    </row>
    <row r="28" spans="1:6" s="142" customFormat="1" ht="21" customHeight="1" thickTop="1" x14ac:dyDescent="0.25">
      <c r="A28" s="212" t="s">
        <v>251</v>
      </c>
      <c r="B28" s="211">
        <f>B26-B27</f>
        <v>1128</v>
      </c>
      <c r="C28" s="211">
        <f>C26-C27</f>
        <v>63658</v>
      </c>
      <c r="D28" s="211">
        <f>D26-D27</f>
        <v>63658</v>
      </c>
      <c r="E28" s="211">
        <f>E26-E27</f>
        <v>91051</v>
      </c>
      <c r="F28" s="210" t="s">
        <v>65</v>
      </c>
    </row>
    <row r="29" spans="1:6" ht="30.6" customHeight="1" x14ac:dyDescent="0.25">
      <c r="A29" s="457" t="s">
        <v>281</v>
      </c>
      <c r="B29" s="507"/>
      <c r="C29" s="507"/>
      <c r="D29" s="508" t="s">
        <v>282</v>
      </c>
      <c r="E29" s="508"/>
      <c r="F29" s="508"/>
    </row>
  </sheetData>
  <mergeCells count="11">
    <mergeCell ref="F8:F10"/>
    <mergeCell ref="A29:C29"/>
    <mergeCell ref="D29:F29"/>
    <mergeCell ref="A1:F1"/>
    <mergeCell ref="B8:D8"/>
    <mergeCell ref="A2:F2"/>
    <mergeCell ref="A3:F3"/>
    <mergeCell ref="A4:F4"/>
    <mergeCell ref="A5:F5"/>
    <mergeCell ref="A8:A10"/>
    <mergeCell ref="A6:F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rightToLeft="1" view="pageBreakPreview" zoomScaleNormal="100" zoomScaleSheetLayoutView="100" workbookViewId="0">
      <selection activeCell="G7" sqref="G7"/>
    </sheetView>
  </sheetViews>
  <sheetFormatPr defaultRowHeight="13.2" x14ac:dyDescent="0.25"/>
  <cols>
    <col min="1" max="1" width="25.6640625" style="135" customWidth="1"/>
    <col min="2" max="2" width="12.77734375" style="135" customWidth="1"/>
    <col min="3" max="6" width="12.77734375" style="141" customWidth="1"/>
    <col min="7" max="7" width="25.6640625" style="135" customWidth="1"/>
  </cols>
  <sheetData>
    <row r="1" spans="1:7" s="158" customFormat="1" ht="54" customHeight="1" x14ac:dyDescent="0.25">
      <c r="A1" s="453"/>
      <c r="B1" s="453"/>
      <c r="C1" s="454"/>
      <c r="D1" s="454"/>
      <c r="E1" s="454"/>
      <c r="F1" s="454"/>
      <c r="G1" s="454"/>
    </row>
    <row r="2" spans="1:7" ht="21" x14ac:dyDescent="0.25">
      <c r="A2" s="455" t="s">
        <v>206</v>
      </c>
      <c r="B2" s="455"/>
      <c r="C2" s="455"/>
      <c r="D2" s="455"/>
      <c r="E2" s="455"/>
      <c r="F2" s="455"/>
      <c r="G2" s="455"/>
    </row>
    <row r="3" spans="1:7" ht="21" x14ac:dyDescent="0.25">
      <c r="A3" s="455" t="s">
        <v>253</v>
      </c>
      <c r="B3" s="455"/>
      <c r="C3" s="455"/>
      <c r="D3" s="455"/>
      <c r="E3" s="455"/>
      <c r="F3" s="455"/>
      <c r="G3" s="455"/>
    </row>
    <row r="4" spans="1:7" ht="15.75" customHeight="1" x14ac:dyDescent="0.25">
      <c r="A4" s="456" t="s">
        <v>207</v>
      </c>
      <c r="B4" s="456"/>
      <c r="C4" s="456"/>
      <c r="D4" s="456"/>
      <c r="E4" s="456"/>
      <c r="F4" s="456"/>
      <c r="G4" s="456"/>
    </row>
    <row r="5" spans="1:7" ht="15.75" customHeight="1" x14ac:dyDescent="0.25">
      <c r="A5" s="456" t="s">
        <v>255</v>
      </c>
      <c r="B5" s="456"/>
      <c r="C5" s="456"/>
      <c r="D5" s="456"/>
      <c r="E5" s="456"/>
      <c r="F5" s="456"/>
      <c r="G5" s="456"/>
    </row>
    <row r="6" spans="1:7" ht="15.6" x14ac:dyDescent="0.25">
      <c r="A6" s="511" t="s">
        <v>278</v>
      </c>
      <c r="B6" s="511"/>
      <c r="C6" s="511"/>
      <c r="D6" s="511"/>
      <c r="E6" s="511"/>
      <c r="F6" s="511"/>
      <c r="G6" s="511"/>
    </row>
    <row r="7" spans="1:7" s="78" customFormat="1" ht="16.2" x14ac:dyDescent="0.35">
      <c r="A7" s="162" t="s">
        <v>309</v>
      </c>
      <c r="B7" s="159"/>
      <c r="C7" s="160"/>
      <c r="D7" s="258"/>
      <c r="E7" s="161"/>
      <c r="F7" s="161"/>
      <c r="G7" s="159" t="s">
        <v>310</v>
      </c>
    </row>
    <row r="8" spans="1:7" s="142" customFormat="1" ht="55.5" customHeight="1" x14ac:dyDescent="0.25">
      <c r="A8" s="459" t="s">
        <v>209</v>
      </c>
      <c r="B8" s="154" t="s">
        <v>198</v>
      </c>
      <c r="C8" s="154" t="s">
        <v>197</v>
      </c>
      <c r="D8" s="154" t="s">
        <v>196</v>
      </c>
      <c r="E8" s="154" t="s">
        <v>195</v>
      </c>
      <c r="F8" s="154" t="s">
        <v>202</v>
      </c>
      <c r="G8" s="504" t="s">
        <v>208</v>
      </c>
    </row>
    <row r="9" spans="1:7" s="142" customFormat="1" ht="40.799999999999997" x14ac:dyDescent="0.25">
      <c r="A9" s="460"/>
      <c r="B9" s="153" t="s">
        <v>194</v>
      </c>
      <c r="C9" s="153" t="s">
        <v>193</v>
      </c>
      <c r="D9" s="153" t="s">
        <v>192</v>
      </c>
      <c r="E9" s="153" t="s">
        <v>191</v>
      </c>
      <c r="F9" s="153" t="s">
        <v>200</v>
      </c>
      <c r="G9" s="506"/>
    </row>
    <row r="10" spans="1:7" s="142" customFormat="1" ht="40.049999999999997" customHeight="1" thickBot="1" x14ac:dyDescent="0.3">
      <c r="A10" s="163" t="s">
        <v>55</v>
      </c>
      <c r="B10" s="223">
        <v>215457</v>
      </c>
      <c r="C10" s="224">
        <v>1.1299999999999999</v>
      </c>
      <c r="D10" s="224">
        <v>33.479999999999997</v>
      </c>
      <c r="E10" s="223">
        <v>749645</v>
      </c>
      <c r="F10" s="223">
        <v>236772</v>
      </c>
      <c r="G10" s="152" t="s">
        <v>57</v>
      </c>
    </row>
    <row r="11" spans="1:7" s="142" customFormat="1" ht="40.049999999999997" customHeight="1" thickTop="1" thickBot="1" x14ac:dyDescent="0.3">
      <c r="A11" s="164" t="s">
        <v>56</v>
      </c>
      <c r="B11" s="221">
        <v>148803</v>
      </c>
      <c r="C11" s="222">
        <v>4.12</v>
      </c>
      <c r="D11" s="222">
        <v>24.83</v>
      </c>
      <c r="E11" s="221">
        <v>320562</v>
      </c>
      <c r="F11" s="221">
        <v>102263</v>
      </c>
      <c r="G11" s="150" t="s">
        <v>58</v>
      </c>
    </row>
    <row r="12" spans="1:7" s="142" customFormat="1" ht="40.049999999999997" customHeight="1" thickTop="1" x14ac:dyDescent="0.25">
      <c r="A12" s="166" t="s">
        <v>210</v>
      </c>
      <c r="B12" s="238">
        <v>310627</v>
      </c>
      <c r="C12" s="239">
        <v>0.19</v>
      </c>
      <c r="D12" s="239">
        <v>4.88</v>
      </c>
      <c r="E12" s="238">
        <v>5841060</v>
      </c>
      <c r="F12" s="238">
        <v>3351133</v>
      </c>
      <c r="G12" s="165" t="s">
        <v>163</v>
      </c>
    </row>
    <row r="13" spans="1:7" s="142" customFormat="1" ht="40.5" customHeight="1" x14ac:dyDescent="0.25">
      <c r="A13" s="168" t="s">
        <v>212</v>
      </c>
      <c r="B13" s="240">
        <v>204690</v>
      </c>
      <c r="C13" s="241">
        <v>1.26</v>
      </c>
      <c r="D13" s="241">
        <v>29.58</v>
      </c>
      <c r="E13" s="240">
        <v>744706</v>
      </c>
      <c r="F13" s="240">
        <v>257047</v>
      </c>
      <c r="G13" s="167" t="s">
        <v>211</v>
      </c>
    </row>
    <row r="14" spans="1:7" s="8" customFormat="1" ht="29.25" customHeight="1" x14ac:dyDescent="0.25">
      <c r="A14" s="457" t="s">
        <v>190</v>
      </c>
      <c r="B14" s="457"/>
      <c r="C14" s="457"/>
      <c r="D14" s="458" t="s">
        <v>199</v>
      </c>
      <c r="E14" s="458"/>
      <c r="F14" s="458"/>
      <c r="G14" s="458"/>
    </row>
  </sheetData>
  <mergeCells count="10">
    <mergeCell ref="A14:C14"/>
    <mergeCell ref="D14:G14"/>
    <mergeCell ref="A1:G1"/>
    <mergeCell ref="A6:G6"/>
    <mergeCell ref="A2:G2"/>
    <mergeCell ref="A3:G3"/>
    <mergeCell ref="G8:G9"/>
    <mergeCell ref="A8:A9"/>
    <mergeCell ref="A4:G4"/>
    <mergeCell ref="A5:G5"/>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26"/>
  <sheetViews>
    <sheetView rightToLeft="1" view="pageBreakPreview" zoomScaleNormal="100" zoomScaleSheetLayoutView="100" workbookViewId="0">
      <selection activeCell="A2" sqref="A1:A1048576"/>
    </sheetView>
  </sheetViews>
  <sheetFormatPr defaultColWidth="9.109375" defaultRowHeight="13.2" x14ac:dyDescent="0.25"/>
  <cols>
    <col min="1" max="1" width="40.5546875" style="1" customWidth="1"/>
    <col min="2" max="2" width="2.5546875" style="1" customWidth="1"/>
    <col min="3" max="3" width="41" style="1" customWidth="1"/>
    <col min="4" max="4" width="3.109375" style="1" customWidth="1"/>
    <col min="5" max="8" width="9.109375" style="1"/>
    <col min="9" max="9" width="83.109375" style="1" customWidth="1"/>
    <col min="10" max="16384" width="9.109375" style="1"/>
  </cols>
  <sheetData>
    <row r="1" spans="1:11" s="32" customFormat="1" ht="69.75" customHeight="1" x14ac:dyDescent="0.25">
      <c r="A1" s="325"/>
      <c r="B1" s="325"/>
      <c r="C1" s="325"/>
      <c r="D1" s="31"/>
      <c r="E1" s="31"/>
      <c r="F1" s="31"/>
      <c r="G1" s="31"/>
      <c r="H1" s="31"/>
      <c r="I1" s="31"/>
      <c r="J1" s="31"/>
      <c r="K1" s="31"/>
    </row>
    <row r="2" spans="1:11" s="39" customFormat="1" ht="15.75" customHeight="1" x14ac:dyDescent="0.25">
      <c r="A2" s="308" t="s">
        <v>213</v>
      </c>
      <c r="C2" s="315" t="s">
        <v>216</v>
      </c>
    </row>
    <row r="3" spans="1:11" ht="18" customHeight="1" x14ac:dyDescent="0.25">
      <c r="A3" s="309"/>
      <c r="C3" s="122"/>
    </row>
    <row r="4" spans="1:11" s="63" customFormat="1" ht="115.2" customHeight="1" x14ac:dyDescent="0.25">
      <c r="A4" s="310" t="s">
        <v>214</v>
      </c>
      <c r="B4" s="62"/>
      <c r="C4" s="312" t="s">
        <v>215</v>
      </c>
    </row>
    <row r="5" spans="1:11" s="63" customFormat="1" ht="83.25" customHeight="1" x14ac:dyDescent="0.25">
      <c r="A5" s="311" t="s">
        <v>137</v>
      </c>
      <c r="B5" s="62"/>
      <c r="C5" s="312" t="s">
        <v>167</v>
      </c>
    </row>
    <row r="6" spans="1:11" s="63" customFormat="1" ht="25.2" customHeight="1" x14ac:dyDescent="0.25">
      <c r="A6" s="310" t="s">
        <v>218</v>
      </c>
      <c r="B6" s="62"/>
      <c r="C6" s="312" t="s">
        <v>217</v>
      </c>
    </row>
    <row r="7" spans="1:11" s="63" customFormat="1" ht="30" customHeight="1" x14ac:dyDescent="0.25">
      <c r="A7" s="310" t="s">
        <v>271</v>
      </c>
      <c r="C7" s="312" t="s">
        <v>272</v>
      </c>
    </row>
    <row r="8" spans="1:11" ht="18" x14ac:dyDescent="0.25">
      <c r="A8" s="310" t="s">
        <v>0</v>
      </c>
      <c r="C8" s="313" t="s">
        <v>138</v>
      </c>
    </row>
    <row r="9" spans="1:11" ht="18" x14ac:dyDescent="0.25">
      <c r="A9" s="311" t="s">
        <v>89</v>
      </c>
      <c r="B9" s="64"/>
      <c r="C9" s="313" t="s">
        <v>1</v>
      </c>
    </row>
    <row r="10" spans="1:11" ht="18" x14ac:dyDescent="0.25">
      <c r="A10" s="311" t="s">
        <v>99</v>
      </c>
      <c r="B10" s="64"/>
      <c r="C10" s="313" t="s">
        <v>101</v>
      </c>
    </row>
    <row r="11" spans="1:11" ht="18" x14ac:dyDescent="0.25">
      <c r="A11" s="311" t="s">
        <v>100</v>
      </c>
      <c r="B11" s="64"/>
      <c r="C11" s="313" t="s">
        <v>102</v>
      </c>
    </row>
    <row r="12" spans="1:11" x14ac:dyDescent="0.25">
      <c r="C12" s="314"/>
    </row>
    <row r="26" spans="5:7" x14ac:dyDescent="0.25">
      <c r="E26" s="65"/>
      <c r="F26" s="65"/>
      <c r="G26" s="66"/>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rightToLeft="1" view="pageBreakPreview" topLeftCell="B1" zoomScale="130" zoomScaleNormal="180" zoomScaleSheetLayoutView="130" workbookViewId="0">
      <selection activeCell="B1" sqref="B1"/>
    </sheetView>
  </sheetViews>
  <sheetFormatPr defaultRowHeight="13.2" x14ac:dyDescent="0.25"/>
  <cols>
    <col min="1" max="8" width="15.6640625" customWidth="1"/>
    <col min="9" max="9" width="12.6640625" customWidth="1"/>
    <col min="10" max="10" width="10.33203125" bestFit="1" customWidth="1"/>
    <col min="11" max="11" width="9.33203125" bestFit="1" customWidth="1"/>
    <col min="12" max="12" width="10.109375" bestFit="1" customWidth="1"/>
    <col min="13" max="13" width="29.88671875" customWidth="1"/>
    <col min="17" max="17" width="68.5546875" customWidth="1"/>
  </cols>
  <sheetData>
    <row r="1" spans="1:13" ht="26.4" customHeight="1" x14ac:dyDescent="0.25"/>
    <row r="2" spans="1:13" s="51" customFormat="1" ht="28.5" customHeight="1" x14ac:dyDescent="0.25">
      <c r="A2" s="349" t="s">
        <v>179</v>
      </c>
      <c r="B2" s="349"/>
      <c r="C2" s="349"/>
      <c r="D2" s="349"/>
      <c r="E2" s="349"/>
      <c r="F2" s="349"/>
      <c r="G2" s="349"/>
      <c r="H2" s="349"/>
      <c r="J2" s="109" t="s">
        <v>176</v>
      </c>
      <c r="K2" s="109" t="s">
        <v>177</v>
      </c>
      <c r="L2" s="109" t="s">
        <v>178</v>
      </c>
    </row>
    <row r="3" spans="1:13" s="51" customFormat="1" ht="19.5" customHeight="1" thickBot="1" x14ac:dyDescent="0.3">
      <c r="A3" s="349">
        <v>2017</v>
      </c>
      <c r="B3" s="349"/>
      <c r="C3" s="349"/>
      <c r="D3" s="349"/>
      <c r="E3" s="349"/>
      <c r="F3" s="349"/>
      <c r="G3" s="349"/>
      <c r="H3" s="349"/>
      <c r="I3" s="108"/>
      <c r="J3" s="132">
        <f>SUM('96'!F10)</f>
        <v>236772</v>
      </c>
      <c r="K3" s="132">
        <f>SUM('96'!F11)</f>
        <v>102263</v>
      </c>
      <c r="L3" s="132">
        <f>SUM('96'!F12)</f>
        <v>3351133</v>
      </c>
      <c r="M3" s="108"/>
    </row>
    <row r="4" spans="1:13" s="108" customFormat="1" ht="19.5" customHeight="1" thickTop="1" x14ac:dyDescent="0.25">
      <c r="A4" s="350" t="s">
        <v>180</v>
      </c>
      <c r="B4" s="350"/>
      <c r="C4" s="350"/>
      <c r="D4" s="350"/>
      <c r="E4" s="350"/>
      <c r="F4" s="350"/>
      <c r="G4" s="350"/>
      <c r="H4" s="350"/>
    </row>
    <row r="5" spans="1:13" s="108" customFormat="1" ht="28.5" customHeight="1" x14ac:dyDescent="0.25">
      <c r="A5" s="351">
        <v>2017</v>
      </c>
      <c r="B5" s="351"/>
      <c r="C5" s="351"/>
      <c r="D5" s="351"/>
      <c r="E5" s="351"/>
      <c r="F5" s="351"/>
      <c r="G5" s="351"/>
      <c r="H5" s="351"/>
      <c r="I5"/>
      <c r="J5"/>
      <c r="K5"/>
      <c r="L5"/>
      <c r="M5"/>
    </row>
    <row r="34" spans="1:9" x14ac:dyDescent="0.25">
      <c r="A34" s="487" t="s">
        <v>222</v>
      </c>
      <c r="B34" s="487"/>
      <c r="C34" s="487"/>
      <c r="D34" s="487"/>
      <c r="E34" s="487"/>
      <c r="F34" s="487"/>
      <c r="G34" s="487"/>
      <c r="H34" s="487"/>
      <c r="I34" s="4"/>
    </row>
  </sheetData>
  <mergeCells count="5">
    <mergeCell ref="A4:H4"/>
    <mergeCell ref="A3:H3"/>
    <mergeCell ref="A2:H2"/>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A2" sqref="A2:XFD4"/>
    </sheetView>
  </sheetViews>
  <sheetFormatPr defaultColWidth="9.109375" defaultRowHeight="13.2" x14ac:dyDescent="0.25"/>
  <cols>
    <col min="1" max="1" width="75.109375" style="27" customWidth="1"/>
    <col min="2" max="16384" width="9.109375" style="27"/>
  </cols>
  <sheetData>
    <row r="1" spans="1:1" ht="21" customHeight="1" x14ac:dyDescent="0.25"/>
    <row r="2" spans="1:1" s="319" customFormat="1" ht="69" customHeight="1" x14ac:dyDescent="0.25">
      <c r="A2" s="322"/>
    </row>
    <row r="3" spans="1:1" s="319" customFormat="1" ht="38.25" customHeight="1" x14ac:dyDescent="0.25">
      <c r="A3" s="323"/>
    </row>
    <row r="4" spans="1:1" s="319" customFormat="1" ht="90" customHeight="1" x14ac:dyDescent="0.25">
      <c r="A4" s="324"/>
    </row>
    <row r="5" spans="1:1" s="28" customFormat="1" x14ac:dyDescent="0.25">
      <c r="A5" s="29"/>
    </row>
    <row r="9" spans="1:1" ht="72.599999999999994" x14ac:dyDescent="2.0499999999999998">
      <c r="A9" s="30"/>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enableFormatConditionsCalculation="0">
    <tabColor theme="3" tint="0.39997558519241921"/>
  </sheetPr>
  <dimension ref="A1:P26"/>
  <sheetViews>
    <sheetView showGridLines="0" rightToLeft="1" view="pageBreakPreview" zoomScale="130" zoomScaleNormal="100" zoomScaleSheetLayoutView="130" workbookViewId="0">
      <selection sqref="A1:L1"/>
    </sheetView>
  </sheetViews>
  <sheetFormatPr defaultColWidth="9.109375" defaultRowHeight="15.6" x14ac:dyDescent="0.25"/>
  <cols>
    <col min="1" max="1" width="4.6640625" style="77" customWidth="1"/>
    <col min="2" max="2" width="32.6640625" style="78" customWidth="1"/>
    <col min="3" max="4" width="10.6640625" style="34" hidden="1" customWidth="1"/>
    <col min="5" max="5" width="10.33203125" style="34" hidden="1" customWidth="1"/>
    <col min="6" max="10" width="11.109375" style="34" customWidth="1"/>
    <col min="11" max="11" width="32.6640625" style="79" customWidth="1"/>
    <col min="12" max="12" width="4.6640625" style="79" customWidth="1"/>
    <col min="13" max="13" width="9.109375" style="74"/>
    <col min="14" max="16384" width="9.109375" style="73"/>
  </cols>
  <sheetData>
    <row r="1" spans="1:16" s="69" customFormat="1" ht="24.75" customHeight="1" x14ac:dyDescent="0.25">
      <c r="A1" s="331"/>
      <c r="B1" s="331"/>
      <c r="C1" s="331"/>
      <c r="D1" s="331"/>
      <c r="E1" s="331"/>
      <c r="F1" s="331"/>
      <c r="G1" s="331"/>
      <c r="H1" s="331"/>
      <c r="I1" s="331"/>
      <c r="J1" s="331"/>
      <c r="K1" s="331"/>
      <c r="L1" s="331"/>
    </row>
    <row r="2" spans="1:16" s="49" customFormat="1" ht="21.75" customHeight="1" x14ac:dyDescent="0.25">
      <c r="A2" s="349" t="s">
        <v>2</v>
      </c>
      <c r="B2" s="349"/>
      <c r="C2" s="349"/>
      <c r="D2" s="349"/>
      <c r="E2" s="349"/>
      <c r="F2" s="349"/>
      <c r="G2" s="349"/>
      <c r="H2" s="349"/>
      <c r="I2" s="349"/>
      <c r="J2" s="349"/>
      <c r="K2" s="349"/>
      <c r="L2" s="349"/>
      <c r="M2" s="70"/>
    </row>
    <row r="3" spans="1:16" s="67" customFormat="1" ht="14.25" customHeight="1" x14ac:dyDescent="0.25">
      <c r="A3" s="349" t="s">
        <v>275</v>
      </c>
      <c r="B3" s="349"/>
      <c r="C3" s="349"/>
      <c r="D3" s="349"/>
      <c r="E3" s="349"/>
      <c r="F3" s="349"/>
      <c r="G3" s="349"/>
      <c r="H3" s="349"/>
      <c r="I3" s="349"/>
      <c r="J3" s="349"/>
      <c r="K3" s="349"/>
      <c r="L3" s="349"/>
    </row>
    <row r="4" spans="1:16" s="38" customFormat="1" ht="16.2" customHeight="1" x14ac:dyDescent="0.25">
      <c r="A4" s="350" t="s">
        <v>3</v>
      </c>
      <c r="B4" s="350"/>
      <c r="C4" s="350"/>
      <c r="D4" s="350"/>
      <c r="E4" s="350"/>
      <c r="F4" s="350"/>
      <c r="G4" s="350"/>
      <c r="H4" s="350"/>
      <c r="I4" s="350"/>
      <c r="J4" s="350"/>
      <c r="K4" s="350"/>
      <c r="L4" s="350"/>
      <c r="M4" s="71"/>
    </row>
    <row r="5" spans="1:16" s="38" customFormat="1" ht="16.2" customHeight="1" x14ac:dyDescent="0.25">
      <c r="A5" s="351" t="s">
        <v>275</v>
      </c>
      <c r="B5" s="351"/>
      <c r="C5" s="351"/>
      <c r="D5" s="351"/>
      <c r="E5" s="351"/>
      <c r="F5" s="351"/>
      <c r="G5" s="351"/>
      <c r="H5" s="351"/>
      <c r="I5" s="351"/>
      <c r="J5" s="351"/>
      <c r="K5" s="351"/>
      <c r="L5" s="351"/>
      <c r="M5" s="71"/>
    </row>
    <row r="6" spans="1:16" s="38" customFormat="1" ht="23.25" customHeight="1" x14ac:dyDescent="0.25">
      <c r="A6" s="23" t="s">
        <v>223</v>
      </c>
      <c r="B6" s="72"/>
      <c r="C6" s="60"/>
      <c r="D6" s="60"/>
      <c r="E6" s="60"/>
      <c r="F6" s="60"/>
      <c r="G6" s="60"/>
      <c r="H6" s="60"/>
      <c r="I6" s="60"/>
      <c r="J6" s="60"/>
      <c r="K6" s="60"/>
      <c r="L6" s="44" t="s">
        <v>287</v>
      </c>
      <c r="M6" s="60"/>
      <c r="N6" s="60"/>
      <c r="O6" s="60"/>
      <c r="P6" s="60"/>
    </row>
    <row r="7" spans="1:16" ht="24" customHeight="1" x14ac:dyDescent="0.25">
      <c r="A7" s="352" t="s">
        <v>76</v>
      </c>
      <c r="B7" s="353"/>
      <c r="C7" s="332">
        <v>2008</v>
      </c>
      <c r="D7" s="332">
        <v>2009</v>
      </c>
      <c r="E7" s="332">
        <v>2005</v>
      </c>
      <c r="F7" s="332">
        <v>2013</v>
      </c>
      <c r="G7" s="332">
        <v>2014</v>
      </c>
      <c r="H7" s="332">
        <v>2015</v>
      </c>
      <c r="I7" s="332">
        <v>2016</v>
      </c>
      <c r="J7" s="332">
        <v>2017</v>
      </c>
      <c r="K7" s="356" t="s">
        <v>77</v>
      </c>
      <c r="L7" s="357"/>
      <c r="M7" s="73"/>
    </row>
    <row r="8" spans="1:16" ht="24" customHeight="1" x14ac:dyDescent="0.25">
      <c r="A8" s="354"/>
      <c r="B8" s="355"/>
      <c r="C8" s="333"/>
      <c r="D8" s="333"/>
      <c r="E8" s="333"/>
      <c r="F8" s="333"/>
      <c r="G8" s="333"/>
      <c r="H8" s="333"/>
      <c r="I8" s="333"/>
      <c r="J8" s="333"/>
      <c r="K8" s="358"/>
      <c r="L8" s="359"/>
      <c r="M8" s="73"/>
    </row>
    <row r="9" spans="1:16" ht="17.25" customHeight="1" thickBot="1" x14ac:dyDescent="0.3">
      <c r="A9" s="343" t="s">
        <v>46</v>
      </c>
      <c r="B9" s="343"/>
      <c r="C9" s="47"/>
      <c r="D9" s="47"/>
      <c r="E9" s="47"/>
      <c r="F9" s="131"/>
      <c r="G9" s="47"/>
      <c r="H9" s="47"/>
      <c r="I9" s="47"/>
      <c r="J9" s="47"/>
      <c r="K9" s="326" t="s">
        <v>48</v>
      </c>
      <c r="L9" s="326"/>
    </row>
    <row r="10" spans="1:16" ht="18" customHeight="1" thickTop="1" thickBot="1" x14ac:dyDescent="0.3">
      <c r="A10" s="327" t="s">
        <v>4</v>
      </c>
      <c r="B10" s="327"/>
      <c r="C10" s="46">
        <v>1267</v>
      </c>
      <c r="D10" s="46">
        <v>1587.1</v>
      </c>
      <c r="E10" s="46">
        <v>36</v>
      </c>
      <c r="F10" s="46">
        <v>2189</v>
      </c>
      <c r="G10" s="46">
        <v>2150.1</v>
      </c>
      <c r="H10" s="46">
        <v>2758</v>
      </c>
      <c r="I10" s="46">
        <v>3986.7</v>
      </c>
      <c r="J10" s="46">
        <v>4528.1000000000004</v>
      </c>
      <c r="K10" s="330" t="s">
        <v>5</v>
      </c>
      <c r="L10" s="330"/>
    </row>
    <row r="11" spans="1:16" ht="18" customHeight="1" thickTop="1" thickBot="1" x14ac:dyDescent="0.3">
      <c r="A11" s="334" t="s">
        <v>139</v>
      </c>
      <c r="B11" s="334"/>
      <c r="C11" s="45">
        <v>24019.3</v>
      </c>
      <c r="D11" s="45">
        <v>54568.6</v>
      </c>
      <c r="E11" s="45">
        <v>14089</v>
      </c>
      <c r="F11" s="265">
        <v>85154.3</v>
      </c>
      <c r="G11" s="265">
        <v>105203.9</v>
      </c>
      <c r="H11" s="265">
        <v>90248.9</v>
      </c>
      <c r="I11" s="265">
        <v>72307.100000000006</v>
      </c>
      <c r="J11" s="265">
        <v>14166.8</v>
      </c>
      <c r="K11" s="328" t="s">
        <v>143</v>
      </c>
      <c r="L11" s="328"/>
    </row>
    <row r="12" spans="1:16" ht="18" customHeight="1" thickTop="1" thickBot="1" x14ac:dyDescent="0.3">
      <c r="A12" s="327" t="s">
        <v>6</v>
      </c>
      <c r="B12" s="327"/>
      <c r="C12" s="46">
        <v>10267.299999999999</v>
      </c>
      <c r="D12" s="46">
        <v>10474.200000000001</v>
      </c>
      <c r="E12" s="46">
        <v>2172</v>
      </c>
      <c r="F12" s="46">
        <v>64166.3</v>
      </c>
      <c r="G12" s="46">
        <v>47699.199999999997</v>
      </c>
      <c r="H12" s="46">
        <v>40756.5</v>
      </c>
      <c r="I12" s="46">
        <v>37506.5</v>
      </c>
      <c r="J12" s="46">
        <v>33793.599999999999</v>
      </c>
      <c r="K12" s="330" t="s">
        <v>144</v>
      </c>
      <c r="L12" s="330"/>
    </row>
    <row r="13" spans="1:16" ht="18" customHeight="1" thickTop="1" thickBot="1" x14ac:dyDescent="0.3">
      <c r="A13" s="334" t="s">
        <v>7</v>
      </c>
      <c r="B13" s="334"/>
      <c r="C13" s="45">
        <v>8215.4</v>
      </c>
      <c r="D13" s="45">
        <v>2528</v>
      </c>
      <c r="E13" s="45">
        <v>357.3</v>
      </c>
      <c r="F13" s="266">
        <v>59204.800000000003</v>
      </c>
      <c r="G13" s="266">
        <v>55863.4</v>
      </c>
      <c r="H13" s="266">
        <v>55976.2</v>
      </c>
      <c r="I13" s="266">
        <v>44567.199999999997</v>
      </c>
      <c r="J13" s="266">
        <v>110460.7</v>
      </c>
      <c r="K13" s="328" t="s">
        <v>145</v>
      </c>
      <c r="L13" s="328"/>
    </row>
    <row r="14" spans="1:16" ht="18" customHeight="1" thickTop="1" thickBot="1" x14ac:dyDescent="0.3">
      <c r="A14" s="327" t="s">
        <v>164</v>
      </c>
      <c r="B14" s="327"/>
      <c r="C14" s="46">
        <v>85.9</v>
      </c>
      <c r="D14" s="46">
        <v>87.4</v>
      </c>
      <c r="E14" s="46">
        <v>180.3</v>
      </c>
      <c r="F14" s="46">
        <v>85.9</v>
      </c>
      <c r="G14" s="46">
        <v>62.7</v>
      </c>
      <c r="H14" s="46">
        <v>27.9</v>
      </c>
      <c r="I14" s="46">
        <v>0</v>
      </c>
      <c r="J14" s="46">
        <v>0</v>
      </c>
      <c r="K14" s="330" t="s">
        <v>165</v>
      </c>
      <c r="L14" s="330"/>
    </row>
    <row r="15" spans="1:16" ht="18" customHeight="1" thickTop="1" thickBot="1" x14ac:dyDescent="0.3">
      <c r="A15" s="339" t="s">
        <v>140</v>
      </c>
      <c r="B15" s="340"/>
      <c r="C15" s="45">
        <v>168.6</v>
      </c>
      <c r="D15" s="45">
        <v>1534.5</v>
      </c>
      <c r="E15" s="45"/>
      <c r="F15" s="265">
        <v>1524.1</v>
      </c>
      <c r="G15" s="267">
        <v>1434.4</v>
      </c>
      <c r="H15" s="267">
        <v>1372.2</v>
      </c>
      <c r="I15" s="267">
        <v>1331.6</v>
      </c>
      <c r="J15" s="267">
        <v>1414.8</v>
      </c>
      <c r="K15" s="341" t="s">
        <v>146</v>
      </c>
      <c r="L15" s="342"/>
    </row>
    <row r="16" spans="1:16" ht="18" customHeight="1" thickTop="1" x14ac:dyDescent="0.25">
      <c r="A16" s="348" t="s">
        <v>8</v>
      </c>
      <c r="B16" s="348"/>
      <c r="C16" s="68">
        <v>435</v>
      </c>
      <c r="D16" s="68">
        <v>499.7</v>
      </c>
      <c r="E16" s="68">
        <v>389.5</v>
      </c>
      <c r="F16" s="68">
        <v>360.59999999997672</v>
      </c>
      <c r="G16" s="68">
        <v>843.69999999998981</v>
      </c>
      <c r="H16" s="68">
        <v>2485.5999999999985</v>
      </c>
      <c r="I16" s="68">
        <v>21412.799999999974</v>
      </c>
      <c r="J16" s="68">
        <v>23684.699999999997</v>
      </c>
      <c r="K16" s="335" t="s">
        <v>147</v>
      </c>
      <c r="L16" s="335"/>
    </row>
    <row r="17" spans="1:12" ht="22.5" customHeight="1" x14ac:dyDescent="0.25">
      <c r="A17" s="338" t="s">
        <v>9</v>
      </c>
      <c r="B17" s="338"/>
      <c r="C17" s="76">
        <f>SUM(C9:C16)</f>
        <v>44458.5</v>
      </c>
      <c r="D17" s="76">
        <f>SUM(D10:D16)</f>
        <v>71279.499999999985</v>
      </c>
      <c r="E17" s="76">
        <f>SUM(E10:E16)</f>
        <v>17224.099999999999</v>
      </c>
      <c r="F17" s="76">
        <f t="shared" ref="F17" si="0">SUM(F10:F16)</f>
        <v>212685</v>
      </c>
      <c r="G17" s="76">
        <f>G10+G11+G12+G13+G14+G15+G16</f>
        <v>213257.4</v>
      </c>
      <c r="H17" s="76">
        <f>H10+H11+H12+H13+H14+H15+H16</f>
        <v>193625.3</v>
      </c>
      <c r="I17" s="76">
        <f>I10+I11+I12+I13+I14+I15+I16</f>
        <v>181111.89999999997</v>
      </c>
      <c r="J17" s="76">
        <f>J10+J11+J12+J13+J14+J15+J16</f>
        <v>188048.7</v>
      </c>
      <c r="K17" s="329" t="s">
        <v>10</v>
      </c>
      <c r="L17" s="329"/>
    </row>
    <row r="18" spans="1:12" ht="17.25" customHeight="1" thickBot="1" x14ac:dyDescent="0.3">
      <c r="A18" s="337" t="s">
        <v>49</v>
      </c>
      <c r="B18" s="337"/>
      <c r="C18" s="123"/>
      <c r="D18" s="123"/>
      <c r="E18" s="123"/>
      <c r="F18" s="123"/>
      <c r="G18" s="123"/>
      <c r="H18" s="123"/>
      <c r="I18" s="123"/>
      <c r="J18" s="123"/>
      <c r="K18" s="336" t="s">
        <v>47</v>
      </c>
      <c r="L18" s="336"/>
    </row>
    <row r="19" spans="1:12" ht="18" customHeight="1" thickTop="1" thickBot="1" x14ac:dyDescent="0.3">
      <c r="A19" s="334" t="s">
        <v>72</v>
      </c>
      <c r="B19" s="334"/>
      <c r="C19" s="45">
        <v>6912.8</v>
      </c>
      <c r="D19" s="45">
        <v>7191.4</v>
      </c>
      <c r="E19" s="45">
        <v>3531.2</v>
      </c>
      <c r="F19" s="304">
        <v>12340.4</v>
      </c>
      <c r="G19" s="305">
        <v>14075.8</v>
      </c>
      <c r="H19" s="305">
        <v>14985.2</v>
      </c>
      <c r="I19" s="305">
        <v>16184.1</v>
      </c>
      <c r="J19" s="305">
        <v>16539.5</v>
      </c>
      <c r="K19" s="328" t="s">
        <v>173</v>
      </c>
      <c r="L19" s="328"/>
    </row>
    <row r="20" spans="1:12" ht="18" customHeight="1" thickTop="1" thickBot="1" x14ac:dyDescent="0.3">
      <c r="A20" s="327" t="s">
        <v>141</v>
      </c>
      <c r="B20" s="327"/>
      <c r="C20" s="46">
        <v>1015.2</v>
      </c>
      <c r="D20" s="46">
        <v>468.1</v>
      </c>
      <c r="E20" s="46">
        <v>259.5</v>
      </c>
      <c r="F20" s="46">
        <v>52805</v>
      </c>
      <c r="G20" s="46">
        <v>34632.699999999997</v>
      </c>
      <c r="H20" s="46">
        <v>7946.5</v>
      </c>
      <c r="I20" s="46">
        <v>1312</v>
      </c>
      <c r="J20" s="46">
        <v>312</v>
      </c>
      <c r="K20" s="330" t="s">
        <v>168</v>
      </c>
      <c r="L20" s="330"/>
    </row>
    <row r="21" spans="1:12" ht="18" customHeight="1" thickTop="1" thickBot="1" x14ac:dyDescent="0.3">
      <c r="A21" s="334" t="s">
        <v>12</v>
      </c>
      <c r="B21" s="334"/>
      <c r="C21" s="45">
        <v>9982.5</v>
      </c>
      <c r="D21" s="45">
        <v>11063.8</v>
      </c>
      <c r="E21" s="45">
        <v>7328.2</v>
      </c>
      <c r="F21" s="304">
        <v>12444.5</v>
      </c>
      <c r="G21" s="305">
        <v>30603.7</v>
      </c>
      <c r="H21" s="305">
        <v>51795.1</v>
      </c>
      <c r="I21" s="305">
        <v>51762.2</v>
      </c>
      <c r="J21" s="305">
        <v>52031.5</v>
      </c>
      <c r="K21" s="328" t="s">
        <v>148</v>
      </c>
      <c r="L21" s="328"/>
    </row>
    <row r="22" spans="1:12" ht="18" customHeight="1" thickTop="1" thickBot="1" x14ac:dyDescent="0.3">
      <c r="A22" s="327" t="s">
        <v>42</v>
      </c>
      <c r="B22" s="327"/>
      <c r="C22" s="46">
        <v>10033.6</v>
      </c>
      <c r="D22" s="46">
        <v>11791.9</v>
      </c>
      <c r="E22" s="46">
        <v>2224.5</v>
      </c>
      <c r="F22" s="46">
        <v>25464.3</v>
      </c>
      <c r="G22" s="46">
        <v>28541.200000000001</v>
      </c>
      <c r="H22" s="46">
        <v>30479.9</v>
      </c>
      <c r="I22" s="46">
        <v>33022.400000000001</v>
      </c>
      <c r="J22" s="46">
        <v>35953.800000000003</v>
      </c>
      <c r="K22" s="330" t="s">
        <v>169</v>
      </c>
      <c r="L22" s="330"/>
    </row>
    <row r="23" spans="1:12" ht="18" customHeight="1" thickTop="1" thickBot="1" x14ac:dyDescent="0.3">
      <c r="A23" s="334" t="s">
        <v>142</v>
      </c>
      <c r="B23" s="334"/>
      <c r="C23" s="45">
        <v>1843.8</v>
      </c>
      <c r="D23" s="45">
        <v>2593.4</v>
      </c>
      <c r="E23" s="45">
        <v>739.9</v>
      </c>
      <c r="F23" s="306">
        <v>3382</v>
      </c>
      <c r="G23" s="307">
        <v>2175.6999999999998</v>
      </c>
      <c r="H23" s="307">
        <v>0</v>
      </c>
      <c r="I23" s="307">
        <v>0</v>
      </c>
      <c r="J23" s="307">
        <v>3655</v>
      </c>
      <c r="K23" s="328" t="s">
        <v>170</v>
      </c>
      <c r="L23" s="328"/>
    </row>
    <row r="24" spans="1:12" ht="18" customHeight="1" thickTop="1" thickBot="1" x14ac:dyDescent="0.3">
      <c r="A24" s="327" t="s">
        <v>13</v>
      </c>
      <c r="B24" s="327"/>
      <c r="C24" s="46">
        <v>6677.1</v>
      </c>
      <c r="D24" s="46">
        <v>26920</v>
      </c>
      <c r="E24" s="46">
        <v>2502.5</v>
      </c>
      <c r="F24" s="46">
        <v>6234</v>
      </c>
      <c r="G24" s="46">
        <v>11592.2</v>
      </c>
      <c r="H24" s="46">
        <v>3196.8</v>
      </c>
      <c r="I24" s="46">
        <v>5781.2749999999996</v>
      </c>
      <c r="J24" s="46">
        <v>10278</v>
      </c>
      <c r="K24" s="330" t="s">
        <v>149</v>
      </c>
      <c r="L24" s="330"/>
    </row>
    <row r="25" spans="1:12" ht="18" customHeight="1" thickTop="1" x14ac:dyDescent="0.25">
      <c r="A25" s="346" t="s">
        <v>14</v>
      </c>
      <c r="B25" s="346"/>
      <c r="C25" s="48">
        <v>7993.5</v>
      </c>
      <c r="D25" s="48">
        <v>11250.9</v>
      </c>
      <c r="E25" s="48">
        <v>638.29999999999995</v>
      </c>
      <c r="F25" s="304">
        <v>100324.2</v>
      </c>
      <c r="G25" s="305">
        <v>91927.199999999983</v>
      </c>
      <c r="H25" s="305">
        <v>85569.799999999974</v>
      </c>
      <c r="I25" s="305">
        <v>73387.499999999985</v>
      </c>
      <c r="J25" s="305">
        <v>69636.599999999991</v>
      </c>
      <c r="K25" s="347" t="s">
        <v>150</v>
      </c>
      <c r="L25" s="347"/>
    </row>
    <row r="26" spans="1:12" ht="22.5" customHeight="1" x14ac:dyDescent="0.25">
      <c r="A26" s="344" t="s">
        <v>16</v>
      </c>
      <c r="B26" s="344"/>
      <c r="C26" s="75">
        <f>SUM(C19:C25)</f>
        <v>44458.5</v>
      </c>
      <c r="D26" s="75">
        <f>SUM(D19:D25)</f>
        <v>71279.5</v>
      </c>
      <c r="E26" s="75" t="e">
        <f>SUM(#REF!)</f>
        <v>#REF!</v>
      </c>
      <c r="F26" s="75">
        <f>SUM(F19:F25)</f>
        <v>212994.4</v>
      </c>
      <c r="G26" s="75">
        <f>SUM(G19:G25)</f>
        <v>213548.49999999997</v>
      </c>
      <c r="H26" s="75">
        <f>H19+H20+H21+H22+H23+H24+H25</f>
        <v>193973.3</v>
      </c>
      <c r="I26" s="75">
        <f>I19+I20+I21+I22+I23+I24+I25</f>
        <v>181449.47499999998</v>
      </c>
      <c r="J26" s="75">
        <f>J19+J20+J21+J22+J23+J24+J25</f>
        <v>188406.39999999999</v>
      </c>
      <c r="K26" s="345" t="s">
        <v>10</v>
      </c>
      <c r="L26" s="345"/>
    </row>
  </sheetData>
  <mergeCells count="51">
    <mergeCell ref="A2:L2"/>
    <mergeCell ref="A4:L4"/>
    <mergeCell ref="A5:L5"/>
    <mergeCell ref="A3:L3"/>
    <mergeCell ref="C7:C8"/>
    <mergeCell ref="F7:F8"/>
    <mergeCell ref="A7:B8"/>
    <mergeCell ref="G7:G8"/>
    <mergeCell ref="H7:H8"/>
    <mergeCell ref="I7:I8"/>
    <mergeCell ref="E7:E8"/>
    <mergeCell ref="J7:J8"/>
    <mergeCell ref="K7:L8"/>
    <mergeCell ref="A22:B22"/>
    <mergeCell ref="K22:L22"/>
    <mergeCell ref="K23:L23"/>
    <mergeCell ref="A21:B21"/>
    <mergeCell ref="A16:B16"/>
    <mergeCell ref="A23:B23"/>
    <mergeCell ref="K21:L21"/>
    <mergeCell ref="K20:L20"/>
    <mergeCell ref="A20:B20"/>
    <mergeCell ref="A26:B26"/>
    <mergeCell ref="K26:L26"/>
    <mergeCell ref="A25:B25"/>
    <mergeCell ref="A24:B24"/>
    <mergeCell ref="K24:L24"/>
    <mergeCell ref="K25:L25"/>
    <mergeCell ref="A1:L1"/>
    <mergeCell ref="D7:D8"/>
    <mergeCell ref="A19:B19"/>
    <mergeCell ref="K14:L14"/>
    <mergeCell ref="K16:L16"/>
    <mergeCell ref="A14:B14"/>
    <mergeCell ref="K18:L18"/>
    <mergeCell ref="A18:B18"/>
    <mergeCell ref="A17:B17"/>
    <mergeCell ref="A13:B13"/>
    <mergeCell ref="K13:L13"/>
    <mergeCell ref="A15:B15"/>
    <mergeCell ref="K12:L12"/>
    <mergeCell ref="A11:B11"/>
    <mergeCell ref="K15:L15"/>
    <mergeCell ref="A9:B9"/>
    <mergeCell ref="K9:L9"/>
    <mergeCell ref="A12:B12"/>
    <mergeCell ref="K19:L19"/>
    <mergeCell ref="K17:L17"/>
    <mergeCell ref="K11:L11"/>
    <mergeCell ref="A10:B10"/>
    <mergeCell ref="K10:L10"/>
  </mergeCells>
  <phoneticPr fontId="0" type="noConversion"/>
  <printOptions horizontalCentered="1" verticalCentered="1"/>
  <pageMargins left="0" right="0" top="0" bottom="0" header="0.51181102362204722" footer="0.51181102362204722"/>
  <pageSetup paperSize="9" orientation="landscape" r:id="rId1"/>
  <headerFooter alignWithMargins="0"/>
  <ignoredErrors>
    <ignoredError sqref="C1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enableFormatConditionsCalculation="0">
    <tabColor theme="3" tint="0.39997558519241921"/>
  </sheetPr>
  <dimension ref="A1:P19"/>
  <sheetViews>
    <sheetView showGridLines="0" rightToLeft="1" view="pageBreakPreview" zoomScale="90" zoomScaleNormal="100" zoomScaleSheetLayoutView="90" workbookViewId="0">
      <selection activeCell="K10" sqref="K10"/>
    </sheetView>
  </sheetViews>
  <sheetFormatPr defaultColWidth="9.109375" defaultRowHeight="15.6" x14ac:dyDescent="0.25"/>
  <cols>
    <col min="1" max="1" width="3.109375" style="77" customWidth="1"/>
    <col min="2" max="2" width="14.6640625" style="78" customWidth="1"/>
    <col min="3" max="9" width="10.44140625" style="34" customWidth="1"/>
    <col min="10" max="11" width="13.88671875" style="34" bestFit="1" customWidth="1"/>
    <col min="12" max="12" width="14.6640625" style="79" customWidth="1"/>
    <col min="13" max="13" width="3.6640625" style="79" customWidth="1"/>
    <col min="14" max="16384" width="9.109375" style="73"/>
  </cols>
  <sheetData>
    <row r="1" spans="1:16" s="69" customFormat="1" ht="24.75" customHeight="1" x14ac:dyDescent="0.25">
      <c r="A1" s="331"/>
      <c r="B1" s="364"/>
      <c r="C1" s="364"/>
      <c r="D1" s="364"/>
      <c r="E1" s="364"/>
      <c r="F1" s="364"/>
      <c r="G1" s="364"/>
      <c r="H1" s="364"/>
      <c r="I1" s="364"/>
      <c r="J1" s="364"/>
      <c r="K1" s="364"/>
      <c r="L1" s="364"/>
      <c r="M1" s="364"/>
    </row>
    <row r="2" spans="1:16" s="49" customFormat="1" ht="18" customHeight="1" x14ac:dyDescent="0.25">
      <c r="A2" s="349" t="s">
        <v>11</v>
      </c>
      <c r="B2" s="349"/>
      <c r="C2" s="349"/>
      <c r="D2" s="349"/>
      <c r="E2" s="349"/>
      <c r="F2" s="349"/>
      <c r="G2" s="349"/>
      <c r="H2" s="349"/>
      <c r="I2" s="349"/>
      <c r="J2" s="349"/>
      <c r="K2" s="349"/>
      <c r="L2" s="349"/>
      <c r="M2" s="349"/>
    </row>
    <row r="3" spans="1:16" s="49" customFormat="1" ht="18" customHeight="1" x14ac:dyDescent="0.25">
      <c r="A3" s="349" t="s">
        <v>276</v>
      </c>
      <c r="B3" s="349"/>
      <c r="C3" s="349"/>
      <c r="D3" s="349"/>
      <c r="E3" s="349"/>
      <c r="F3" s="349"/>
      <c r="G3" s="349"/>
      <c r="H3" s="349"/>
      <c r="I3" s="349"/>
      <c r="J3" s="349"/>
      <c r="K3" s="349"/>
      <c r="L3" s="349"/>
      <c r="M3" s="349"/>
    </row>
    <row r="4" spans="1:16" s="38" customFormat="1" x14ac:dyDescent="0.25">
      <c r="A4" s="369" t="s">
        <v>15</v>
      </c>
      <c r="B4" s="369"/>
      <c r="C4" s="369"/>
      <c r="D4" s="369"/>
      <c r="E4" s="369"/>
      <c r="F4" s="369"/>
      <c r="G4" s="369"/>
      <c r="H4" s="369"/>
      <c r="I4" s="369"/>
      <c r="J4" s="369"/>
      <c r="K4" s="369"/>
      <c r="L4" s="369"/>
      <c r="M4" s="369"/>
    </row>
    <row r="5" spans="1:16" s="38" customFormat="1" ht="13.5" customHeight="1" x14ac:dyDescent="0.25">
      <c r="A5" s="369" t="s">
        <v>276</v>
      </c>
      <c r="B5" s="369"/>
      <c r="C5" s="369"/>
      <c r="D5" s="369"/>
      <c r="E5" s="369"/>
      <c r="F5" s="369"/>
      <c r="G5" s="369"/>
      <c r="H5" s="369"/>
      <c r="I5" s="369"/>
      <c r="J5" s="369"/>
      <c r="K5" s="369"/>
      <c r="L5" s="369"/>
      <c r="M5" s="369"/>
      <c r="N5" s="80"/>
      <c r="O5" s="80"/>
      <c r="P5" s="80"/>
    </row>
    <row r="6" spans="1:16" s="38" customFormat="1" ht="30" customHeight="1" x14ac:dyDescent="0.25">
      <c r="A6" s="23" t="s">
        <v>288</v>
      </c>
      <c r="B6" s="33"/>
      <c r="C6" s="34"/>
      <c r="D6" s="34"/>
      <c r="E6" s="34"/>
      <c r="F6" s="34"/>
      <c r="G6" s="34"/>
      <c r="H6" s="73"/>
      <c r="I6" s="73"/>
      <c r="J6" s="73"/>
      <c r="K6" s="73"/>
      <c r="L6" s="73"/>
      <c r="M6" s="44" t="s">
        <v>289</v>
      </c>
      <c r="N6" s="73"/>
      <c r="O6" s="73"/>
      <c r="P6" s="73"/>
    </row>
    <row r="7" spans="1:16" ht="30" customHeight="1" thickBot="1" x14ac:dyDescent="0.3">
      <c r="A7" s="373" t="s">
        <v>151</v>
      </c>
      <c r="B7" s="373"/>
      <c r="C7" s="367" t="s">
        <v>78</v>
      </c>
      <c r="D7" s="372" t="s">
        <v>79</v>
      </c>
      <c r="E7" s="372"/>
      <c r="F7" s="372"/>
      <c r="G7" s="372"/>
      <c r="H7" s="372"/>
      <c r="I7" s="372"/>
      <c r="J7" s="372"/>
      <c r="K7" s="370" t="s">
        <v>152</v>
      </c>
      <c r="L7" s="365" t="s">
        <v>153</v>
      </c>
      <c r="M7" s="365"/>
    </row>
    <row r="8" spans="1:16" ht="30" customHeight="1" thickTop="1" x14ac:dyDescent="0.25">
      <c r="A8" s="374"/>
      <c r="B8" s="374"/>
      <c r="C8" s="368"/>
      <c r="D8" s="81" t="s">
        <v>17</v>
      </c>
      <c r="E8" s="81" t="s">
        <v>18</v>
      </c>
      <c r="F8" s="81" t="s">
        <v>19</v>
      </c>
      <c r="G8" s="81" t="s">
        <v>20</v>
      </c>
      <c r="H8" s="81" t="s">
        <v>21</v>
      </c>
      <c r="I8" s="81" t="s">
        <v>22</v>
      </c>
      <c r="J8" s="134" t="s">
        <v>97</v>
      </c>
      <c r="K8" s="371"/>
      <c r="L8" s="366"/>
      <c r="M8" s="366"/>
    </row>
    <row r="9" spans="1:16" s="82" customFormat="1" ht="48" customHeight="1" thickBot="1" x14ac:dyDescent="0.3">
      <c r="A9" s="377" t="s">
        <v>174</v>
      </c>
      <c r="B9" s="378"/>
      <c r="C9" s="124">
        <v>30</v>
      </c>
      <c r="D9" s="124">
        <v>93</v>
      </c>
      <c r="E9" s="124">
        <v>117</v>
      </c>
      <c r="F9" s="124">
        <v>222</v>
      </c>
      <c r="G9" s="124">
        <v>524</v>
      </c>
      <c r="H9" s="124">
        <v>1234</v>
      </c>
      <c r="I9" s="124">
        <v>10120</v>
      </c>
      <c r="J9" s="268">
        <f t="shared" ref="J9:J10" si="0">SUM(D9:I9)</f>
        <v>12310</v>
      </c>
      <c r="K9" s="268">
        <f t="shared" ref="K9:K10" si="1">SUM(C9+J9)</f>
        <v>12340</v>
      </c>
      <c r="L9" s="375">
        <v>41639</v>
      </c>
      <c r="M9" s="376"/>
    </row>
    <row r="10" spans="1:16" s="82" customFormat="1" ht="48" customHeight="1" thickTop="1" thickBot="1" x14ac:dyDescent="0.3">
      <c r="A10" s="362" t="s">
        <v>183</v>
      </c>
      <c r="B10" s="363"/>
      <c r="C10" s="90">
        <v>33.74</v>
      </c>
      <c r="D10" s="90">
        <v>100</v>
      </c>
      <c r="E10" s="90">
        <v>133</v>
      </c>
      <c r="F10" s="90">
        <v>248</v>
      </c>
      <c r="G10" s="90">
        <v>600</v>
      </c>
      <c r="H10" s="90">
        <v>1394</v>
      </c>
      <c r="I10" s="90">
        <v>11567</v>
      </c>
      <c r="J10" s="269">
        <f t="shared" si="0"/>
        <v>14042</v>
      </c>
      <c r="K10" s="269">
        <f t="shared" si="1"/>
        <v>14075.74</v>
      </c>
      <c r="L10" s="360" t="s">
        <v>175</v>
      </c>
      <c r="M10" s="361"/>
    </row>
    <row r="11" spans="1:16" s="82" customFormat="1" ht="48" customHeight="1" thickTop="1" thickBot="1" x14ac:dyDescent="0.3">
      <c r="A11" s="383" t="s">
        <v>182</v>
      </c>
      <c r="B11" s="384"/>
      <c r="C11" s="91">
        <v>34.870000000000005</v>
      </c>
      <c r="D11" s="91">
        <v>112</v>
      </c>
      <c r="E11" s="91">
        <v>150</v>
      </c>
      <c r="F11" s="91">
        <v>278</v>
      </c>
      <c r="G11" s="91">
        <v>647</v>
      </c>
      <c r="H11" s="91">
        <v>1526</v>
      </c>
      <c r="I11" s="91">
        <v>12237</v>
      </c>
      <c r="J11" s="270">
        <f t="shared" ref="J11:J13" si="2">SUM(D11:I11)</f>
        <v>14950</v>
      </c>
      <c r="K11" s="270">
        <f t="shared" ref="K11:K13" si="3">SUM(C11+J11)</f>
        <v>14984.87</v>
      </c>
      <c r="L11" s="385" t="s">
        <v>181</v>
      </c>
      <c r="M11" s="386"/>
    </row>
    <row r="12" spans="1:16" s="82" customFormat="1" ht="48" customHeight="1" thickTop="1" thickBot="1" x14ac:dyDescent="0.3">
      <c r="A12" s="362" t="s">
        <v>274</v>
      </c>
      <c r="B12" s="363"/>
      <c r="C12" s="90">
        <v>46.5</v>
      </c>
      <c r="D12" s="90">
        <v>122</v>
      </c>
      <c r="E12" s="90">
        <v>161</v>
      </c>
      <c r="F12" s="90">
        <v>318</v>
      </c>
      <c r="G12" s="90">
        <v>743</v>
      </c>
      <c r="H12" s="90">
        <v>1695</v>
      </c>
      <c r="I12" s="90">
        <v>13098</v>
      </c>
      <c r="J12" s="269">
        <f t="shared" ref="J12" si="4">SUM(D12:I12)</f>
        <v>16137</v>
      </c>
      <c r="K12" s="269">
        <f t="shared" ref="K12" si="5">SUM(C12+J12)</f>
        <v>16183.5</v>
      </c>
      <c r="L12" s="360">
        <v>42735</v>
      </c>
      <c r="M12" s="361"/>
    </row>
    <row r="13" spans="1:16" s="82" customFormat="1" ht="48" customHeight="1" thickTop="1" x14ac:dyDescent="0.25">
      <c r="A13" s="379" t="s">
        <v>277</v>
      </c>
      <c r="B13" s="380"/>
      <c r="C13" s="271">
        <v>48.52</v>
      </c>
      <c r="D13" s="271">
        <v>128</v>
      </c>
      <c r="E13" s="271">
        <v>156</v>
      </c>
      <c r="F13" s="271">
        <v>317</v>
      </c>
      <c r="G13" s="271">
        <v>814</v>
      </c>
      <c r="H13" s="271">
        <v>1893</v>
      </c>
      <c r="I13" s="271">
        <v>13183</v>
      </c>
      <c r="J13" s="272">
        <f t="shared" si="2"/>
        <v>16491</v>
      </c>
      <c r="K13" s="272">
        <f t="shared" si="3"/>
        <v>16539.52</v>
      </c>
      <c r="L13" s="381">
        <v>43100</v>
      </c>
      <c r="M13" s="382"/>
    </row>
    <row r="14" spans="1:16" ht="13.2" x14ac:dyDescent="0.25">
      <c r="A14" s="34"/>
      <c r="B14" s="79"/>
      <c r="C14" s="79"/>
      <c r="D14" s="73"/>
      <c r="E14" s="73"/>
      <c r="F14" s="73"/>
      <c r="G14" s="73"/>
      <c r="H14" s="73"/>
      <c r="I14" s="73"/>
      <c r="J14" s="73"/>
      <c r="K14" s="73"/>
      <c r="L14" s="73"/>
      <c r="M14" s="73"/>
    </row>
    <row r="15" spans="1:16" ht="13.8" thickBot="1" x14ac:dyDescent="0.3">
      <c r="A15" s="34"/>
      <c r="B15" s="79"/>
      <c r="C15" s="79"/>
      <c r="D15" s="73"/>
      <c r="E15" s="73"/>
      <c r="F15" s="73"/>
      <c r="G15" s="73"/>
      <c r="H15" s="73"/>
      <c r="I15" s="73"/>
      <c r="J15" s="73"/>
      <c r="K15" s="73"/>
      <c r="L15" s="73"/>
      <c r="M15" s="73"/>
    </row>
    <row r="16" spans="1:16" ht="13.8" thickTop="1" x14ac:dyDescent="0.25">
      <c r="A16" s="34"/>
      <c r="B16" s="34"/>
      <c r="E16" s="79"/>
      <c r="F16" s="79"/>
      <c r="G16" s="73"/>
      <c r="H16" s="73"/>
      <c r="I16" s="73"/>
      <c r="J16" s="120"/>
      <c r="K16" s="96"/>
      <c r="L16" s="73"/>
      <c r="M16" s="73"/>
    </row>
    <row r="17" spans="1:13" ht="13.2" x14ac:dyDescent="0.25">
      <c r="A17" s="34"/>
      <c r="B17" s="83"/>
      <c r="E17" s="79"/>
      <c r="F17" s="79"/>
      <c r="G17" s="73"/>
      <c r="H17" s="73"/>
      <c r="I17" s="73"/>
      <c r="J17" s="73"/>
      <c r="K17" s="73"/>
      <c r="L17" s="73"/>
      <c r="M17" s="73"/>
    </row>
    <row r="18" spans="1:13" ht="13.2" x14ac:dyDescent="0.25">
      <c r="A18" s="34"/>
      <c r="B18" s="34"/>
      <c r="E18" s="79"/>
      <c r="F18" s="79"/>
      <c r="G18" s="73"/>
      <c r="H18" s="73"/>
      <c r="I18" s="73"/>
      <c r="J18" s="73"/>
      <c r="K18" s="73"/>
      <c r="L18" s="73"/>
      <c r="M18" s="73"/>
    </row>
    <row r="19" spans="1:13" ht="13.2" x14ac:dyDescent="0.25">
      <c r="A19" s="34"/>
      <c r="B19" s="34"/>
      <c r="E19" s="79"/>
      <c r="F19" s="79"/>
      <c r="G19" s="73"/>
      <c r="H19" s="73"/>
      <c r="I19" s="73"/>
      <c r="J19" s="73"/>
      <c r="K19" s="73"/>
      <c r="L19" s="73"/>
      <c r="M19" s="73"/>
    </row>
  </sheetData>
  <mergeCells count="20">
    <mergeCell ref="A13:B13"/>
    <mergeCell ref="L13:M13"/>
    <mergeCell ref="A11:B11"/>
    <mergeCell ref="L11:M11"/>
    <mergeCell ref="A12:B12"/>
    <mergeCell ref="L12:M12"/>
    <mergeCell ref="L10:M10"/>
    <mergeCell ref="A10:B10"/>
    <mergeCell ref="A1:M1"/>
    <mergeCell ref="A2:M2"/>
    <mergeCell ref="L7:M8"/>
    <mergeCell ref="C7:C8"/>
    <mergeCell ref="A5:M5"/>
    <mergeCell ref="A3:M3"/>
    <mergeCell ref="K7:K8"/>
    <mergeCell ref="D7:J7"/>
    <mergeCell ref="A4:M4"/>
    <mergeCell ref="A7:B8"/>
    <mergeCell ref="L9:M9"/>
    <mergeCell ref="A9:B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enableFormatConditionsCalculation="0">
    <tabColor theme="3" tint="0.39997558519241921"/>
  </sheetPr>
  <dimension ref="A1:K15"/>
  <sheetViews>
    <sheetView showGridLines="0" rightToLeft="1" tabSelected="1" view="pageBreakPreview" zoomScaleNormal="100" zoomScaleSheetLayoutView="100" workbookViewId="0">
      <selection activeCell="C11" sqref="C11"/>
    </sheetView>
  </sheetViews>
  <sheetFormatPr defaultColWidth="9.109375" defaultRowHeight="15.6" x14ac:dyDescent="0.25"/>
  <cols>
    <col min="1" max="1" width="25.6640625" style="77" customWidth="1"/>
    <col min="2" max="2" width="11.6640625" style="34" bestFit="1" customWidth="1"/>
    <col min="3" max="3" width="11.88671875" style="34" bestFit="1" customWidth="1"/>
    <col min="4" max="5" width="11.33203125" style="34" customWidth="1"/>
    <col min="6" max="6" width="10.6640625" style="34" customWidth="1"/>
    <col min="7" max="7" width="10.109375" style="34" customWidth="1"/>
    <col min="8" max="8" width="11.109375" style="34" customWidth="1"/>
    <col min="9" max="9" width="11.5546875" style="34" customWidth="1"/>
    <col min="10" max="10" width="14.6640625" style="79" hidden="1" customWidth="1"/>
    <col min="11" max="11" width="25.6640625" style="79" customWidth="1"/>
    <col min="12" max="16384" width="9.109375" style="38"/>
  </cols>
  <sheetData>
    <row r="1" spans="1:11" s="69" customFormat="1" ht="25.5" customHeight="1" x14ac:dyDescent="0.25">
      <c r="A1" s="331"/>
      <c r="B1" s="331"/>
      <c r="C1" s="331"/>
      <c r="D1" s="331"/>
      <c r="E1" s="331"/>
      <c r="F1" s="331"/>
      <c r="G1" s="331"/>
      <c r="H1" s="331"/>
      <c r="I1" s="331"/>
      <c r="J1" s="331"/>
      <c r="K1" s="331"/>
    </row>
    <row r="2" spans="1:11" s="49" customFormat="1" ht="24" x14ac:dyDescent="0.25">
      <c r="A2" s="349" t="s">
        <v>83</v>
      </c>
      <c r="B2" s="349"/>
      <c r="C2" s="349"/>
      <c r="D2" s="349"/>
      <c r="E2" s="349"/>
      <c r="F2" s="349"/>
      <c r="G2" s="349"/>
      <c r="H2" s="349"/>
      <c r="I2" s="349"/>
      <c r="J2" s="349"/>
      <c r="K2" s="349"/>
    </row>
    <row r="3" spans="1:11" s="51" customFormat="1" ht="15" customHeight="1" x14ac:dyDescent="0.25">
      <c r="A3" s="349" t="s">
        <v>275</v>
      </c>
      <c r="B3" s="349"/>
      <c r="C3" s="349"/>
      <c r="D3" s="349"/>
      <c r="E3" s="349"/>
      <c r="F3" s="349"/>
      <c r="G3" s="349"/>
      <c r="H3" s="349"/>
      <c r="I3" s="349"/>
      <c r="J3" s="349"/>
      <c r="K3" s="349"/>
    </row>
    <row r="4" spans="1:11" ht="18" x14ac:dyDescent="0.25">
      <c r="A4" s="369" t="s">
        <v>75</v>
      </c>
      <c r="B4" s="369"/>
      <c r="C4" s="369"/>
      <c r="D4" s="369"/>
      <c r="E4" s="369"/>
      <c r="F4" s="369"/>
      <c r="G4" s="369"/>
      <c r="H4" s="369"/>
      <c r="I4" s="369"/>
      <c r="J4" s="369"/>
      <c r="K4" s="369"/>
    </row>
    <row r="5" spans="1:11" ht="13.5" customHeight="1" x14ac:dyDescent="0.25">
      <c r="A5" s="369" t="s">
        <v>275</v>
      </c>
      <c r="B5" s="369"/>
      <c r="C5" s="369"/>
      <c r="D5" s="369"/>
      <c r="E5" s="369"/>
      <c r="F5" s="369"/>
      <c r="G5" s="369"/>
      <c r="H5" s="369"/>
      <c r="I5" s="369"/>
      <c r="J5" s="369"/>
      <c r="K5" s="369"/>
    </row>
    <row r="6" spans="1:11" x14ac:dyDescent="0.25">
      <c r="A6" s="23" t="s">
        <v>290</v>
      </c>
      <c r="H6" s="35"/>
      <c r="I6" s="35"/>
      <c r="J6" s="7"/>
      <c r="K6" s="44" t="s">
        <v>291</v>
      </c>
    </row>
    <row r="7" spans="1:11" ht="35.25" customHeight="1" x14ac:dyDescent="0.25">
      <c r="A7" s="391" t="s">
        <v>314</v>
      </c>
      <c r="B7" s="387" t="s">
        <v>104</v>
      </c>
      <c r="C7" s="387" t="s">
        <v>105</v>
      </c>
      <c r="D7" s="389" t="s">
        <v>97</v>
      </c>
      <c r="E7" s="393" t="s">
        <v>273</v>
      </c>
      <c r="F7" s="394"/>
      <c r="G7" s="394"/>
      <c r="H7" s="395"/>
      <c r="I7" s="389" t="s">
        <v>103</v>
      </c>
      <c r="J7" s="356" t="s">
        <v>313</v>
      </c>
      <c r="K7" s="357"/>
    </row>
    <row r="8" spans="1:11" ht="33.6" x14ac:dyDescent="0.25">
      <c r="A8" s="392"/>
      <c r="B8" s="388"/>
      <c r="C8" s="388"/>
      <c r="D8" s="390"/>
      <c r="E8" s="242" t="s">
        <v>82</v>
      </c>
      <c r="F8" s="242" t="s">
        <v>81</v>
      </c>
      <c r="G8" s="242" t="s">
        <v>80</v>
      </c>
      <c r="H8" s="85" t="s">
        <v>97</v>
      </c>
      <c r="I8" s="390"/>
      <c r="J8" s="358"/>
      <c r="K8" s="359"/>
    </row>
    <row r="9" spans="1:11" s="138" customFormat="1" ht="34.049999999999997" customHeight="1" thickBot="1" x14ac:dyDescent="0.3">
      <c r="A9" s="260" t="s">
        <v>174</v>
      </c>
      <c r="B9" s="124">
        <v>230130.9</v>
      </c>
      <c r="C9" s="124">
        <v>33579.5</v>
      </c>
      <c r="D9" s="268">
        <f t="shared" ref="D9:D10" si="0">SUM(B9:C9)</f>
        <v>263710.40000000002</v>
      </c>
      <c r="E9" s="124">
        <v>161526.9</v>
      </c>
      <c r="F9" s="124">
        <v>83303.100000000006</v>
      </c>
      <c r="G9" s="124">
        <v>39843.4</v>
      </c>
      <c r="H9" s="268">
        <f t="shared" ref="H9:H13" si="1">SUM(E9:G9)</f>
        <v>284673.40000000002</v>
      </c>
      <c r="I9" s="268">
        <f>H9+D9</f>
        <v>548383.80000000005</v>
      </c>
      <c r="J9" s="253">
        <v>41639</v>
      </c>
      <c r="K9" s="253">
        <v>41639</v>
      </c>
    </row>
    <row r="10" spans="1:11" ht="34.049999999999997" customHeight="1" thickTop="1" thickBot="1" x14ac:dyDescent="0.3">
      <c r="A10" s="257" t="s">
        <v>183</v>
      </c>
      <c r="B10" s="90">
        <v>228136.2</v>
      </c>
      <c r="C10" s="90">
        <v>48119.1</v>
      </c>
      <c r="D10" s="269">
        <f t="shared" si="0"/>
        <v>276255.3</v>
      </c>
      <c r="E10" s="90">
        <v>177305</v>
      </c>
      <c r="F10" s="90">
        <v>97474.7</v>
      </c>
      <c r="G10" s="90">
        <v>50039.199999999997</v>
      </c>
      <c r="H10" s="269">
        <f t="shared" si="1"/>
        <v>324818.90000000002</v>
      </c>
      <c r="I10" s="269">
        <f>H10+D10</f>
        <v>601074.19999999995</v>
      </c>
      <c r="J10" s="254" t="s">
        <v>175</v>
      </c>
      <c r="K10" s="254" t="s">
        <v>175</v>
      </c>
    </row>
    <row r="11" spans="1:11" s="138" customFormat="1" ht="34.049999999999997" customHeight="1" thickTop="1" thickBot="1" x14ac:dyDescent="0.3">
      <c r="A11" s="255" t="s">
        <v>182</v>
      </c>
      <c r="B11" s="91">
        <v>209105.9</v>
      </c>
      <c r="C11" s="91">
        <v>86632.2</v>
      </c>
      <c r="D11" s="270">
        <f t="shared" ref="D11:D13" si="2">SUM(B11:C11)</f>
        <v>295738.09999999998</v>
      </c>
      <c r="E11" s="91">
        <v>190073.3</v>
      </c>
      <c r="F11" s="91">
        <v>101122.5</v>
      </c>
      <c r="G11" s="91">
        <v>63327</v>
      </c>
      <c r="H11" s="270">
        <f t="shared" si="1"/>
        <v>354522.8</v>
      </c>
      <c r="I11" s="270">
        <f>H11+D11</f>
        <v>650260.89999999991</v>
      </c>
      <c r="J11" s="259" t="s">
        <v>181</v>
      </c>
      <c r="K11" s="259" t="s">
        <v>181</v>
      </c>
    </row>
    <row r="12" spans="1:11" ht="34.049999999999997" customHeight="1" thickTop="1" thickBot="1" x14ac:dyDescent="0.3">
      <c r="A12" s="257" t="s">
        <v>274</v>
      </c>
      <c r="B12" s="90">
        <v>185919.9</v>
      </c>
      <c r="C12" s="90">
        <v>183223.7</v>
      </c>
      <c r="D12" s="269">
        <f t="shared" si="2"/>
        <v>369143.6</v>
      </c>
      <c r="E12" s="90">
        <v>195565.6</v>
      </c>
      <c r="F12" s="90">
        <v>94532.9</v>
      </c>
      <c r="G12" s="90">
        <v>67637.399999999994</v>
      </c>
      <c r="H12" s="269">
        <f t="shared" si="1"/>
        <v>357735.9</v>
      </c>
      <c r="I12" s="269">
        <f>H12+D12</f>
        <v>726879.5</v>
      </c>
      <c r="J12" s="254">
        <v>42735</v>
      </c>
      <c r="K12" s="254">
        <v>42735</v>
      </c>
    </row>
    <row r="13" spans="1:11" ht="34.049999999999997" customHeight="1" thickTop="1" x14ac:dyDescent="0.25">
      <c r="A13" s="256" t="s">
        <v>277</v>
      </c>
      <c r="B13" s="271">
        <v>315397.90000000002</v>
      </c>
      <c r="C13" s="271">
        <v>137125.5</v>
      </c>
      <c r="D13" s="272">
        <f t="shared" si="2"/>
        <v>452523.4</v>
      </c>
      <c r="E13" s="271">
        <v>188752.7</v>
      </c>
      <c r="F13" s="271">
        <v>90050.1</v>
      </c>
      <c r="G13" s="271">
        <v>91708.7</v>
      </c>
      <c r="H13" s="272">
        <f t="shared" si="1"/>
        <v>370511.50000000006</v>
      </c>
      <c r="I13" s="272">
        <f>H13+D13</f>
        <v>823034.90000000014</v>
      </c>
      <c r="J13" s="261">
        <v>43100</v>
      </c>
      <c r="K13" s="261">
        <v>43100</v>
      </c>
    </row>
    <row r="14" spans="1:11" ht="21" customHeight="1" x14ac:dyDescent="0.25">
      <c r="A14" s="86" t="s">
        <v>24</v>
      </c>
      <c r="K14" s="87" t="s">
        <v>25</v>
      </c>
    </row>
    <row r="15" spans="1:11" ht="35.25" customHeight="1" x14ac:dyDescent="0.25"/>
  </sheetData>
  <mergeCells count="12">
    <mergeCell ref="A1:K1"/>
    <mergeCell ref="B7:B8"/>
    <mergeCell ref="C7:C8"/>
    <mergeCell ref="D7:D8"/>
    <mergeCell ref="I7:I8"/>
    <mergeCell ref="A2:K2"/>
    <mergeCell ref="A3:K3"/>
    <mergeCell ref="A4:K4"/>
    <mergeCell ref="A5:K5"/>
    <mergeCell ref="A7:A8"/>
    <mergeCell ref="J7:K8"/>
    <mergeCell ref="E7:H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enableFormatConditionsCalculation="0">
    <tabColor theme="3" tint="0.39997558519241921"/>
  </sheetPr>
  <dimension ref="A1:J19"/>
  <sheetViews>
    <sheetView showGridLines="0" rightToLeft="1" view="pageBreakPreview" zoomScaleNormal="100" zoomScaleSheetLayoutView="100" workbookViewId="0">
      <selection activeCell="I11" sqref="I11:J11"/>
    </sheetView>
  </sheetViews>
  <sheetFormatPr defaultColWidth="9.109375" defaultRowHeight="15.6" x14ac:dyDescent="0.25"/>
  <cols>
    <col min="1" max="1" width="15.88671875" style="77" customWidth="1"/>
    <col min="2" max="2" width="15.88671875" style="78" customWidth="1"/>
    <col min="3" max="3" width="10.6640625" style="34" hidden="1" customWidth="1"/>
    <col min="4" max="8" width="11.88671875" style="34" customWidth="1"/>
    <col min="9" max="9" width="14.44140625" style="79" customWidth="1"/>
    <col min="10" max="10" width="11.33203125" style="73" customWidth="1"/>
    <col min="11" max="16384" width="9.109375" style="73"/>
  </cols>
  <sheetData>
    <row r="1" spans="1:10" s="69" customFormat="1" ht="25.5" customHeight="1" x14ac:dyDescent="0.25">
      <c r="A1" s="331"/>
      <c r="B1" s="331"/>
      <c r="C1" s="331"/>
      <c r="D1" s="331"/>
      <c r="E1" s="331"/>
      <c r="F1" s="331"/>
      <c r="G1" s="331"/>
      <c r="H1" s="331"/>
      <c r="I1" s="331"/>
    </row>
    <row r="2" spans="1:10" s="49" customFormat="1" ht="24.75" customHeight="1" x14ac:dyDescent="0.25">
      <c r="A2" s="349" t="s">
        <v>106</v>
      </c>
      <c r="B2" s="349"/>
      <c r="C2" s="349"/>
      <c r="D2" s="349"/>
      <c r="E2" s="349"/>
      <c r="F2" s="349"/>
      <c r="G2" s="349"/>
      <c r="H2" s="349"/>
      <c r="I2" s="349"/>
      <c r="J2" s="349"/>
    </row>
    <row r="3" spans="1:10" s="50" customFormat="1" ht="15" customHeight="1" x14ac:dyDescent="0.25">
      <c r="A3" s="349" t="s">
        <v>275</v>
      </c>
      <c r="B3" s="349"/>
      <c r="C3" s="349"/>
      <c r="D3" s="349"/>
      <c r="E3" s="349"/>
      <c r="F3" s="349"/>
      <c r="G3" s="349"/>
      <c r="H3" s="349"/>
      <c r="I3" s="349"/>
      <c r="J3" s="349"/>
    </row>
    <row r="4" spans="1:10" s="38" customFormat="1" ht="18" x14ac:dyDescent="0.25">
      <c r="A4" s="369" t="s">
        <v>107</v>
      </c>
      <c r="B4" s="369"/>
      <c r="C4" s="369"/>
      <c r="D4" s="369"/>
      <c r="E4" s="369"/>
      <c r="F4" s="369"/>
      <c r="G4" s="369"/>
      <c r="H4" s="369"/>
      <c r="I4" s="369"/>
      <c r="J4" s="369"/>
    </row>
    <row r="5" spans="1:10" s="88" customFormat="1" ht="13.5" customHeight="1" x14ac:dyDescent="0.25">
      <c r="A5" s="369" t="s">
        <v>275</v>
      </c>
      <c r="B5" s="369"/>
      <c r="C5" s="369"/>
      <c r="D5" s="369"/>
      <c r="E5" s="369"/>
      <c r="F5" s="369"/>
      <c r="G5" s="369"/>
      <c r="H5" s="369"/>
      <c r="I5" s="369"/>
      <c r="J5" s="369"/>
    </row>
    <row r="6" spans="1:10" s="38" customFormat="1" ht="23.25" customHeight="1" x14ac:dyDescent="0.25">
      <c r="A6" s="23" t="s">
        <v>292</v>
      </c>
      <c r="B6" s="89"/>
      <c r="C6" s="34"/>
      <c r="D6" s="34"/>
      <c r="E6" s="34"/>
      <c r="F6" s="34"/>
      <c r="G6" s="34"/>
      <c r="H6" s="34"/>
      <c r="J6" s="44" t="s">
        <v>293</v>
      </c>
    </row>
    <row r="7" spans="1:10" ht="25.5" customHeight="1" x14ac:dyDescent="0.25">
      <c r="A7" s="414" t="s">
        <v>43</v>
      </c>
      <c r="B7" s="415"/>
      <c r="C7" s="332">
        <v>2009</v>
      </c>
      <c r="D7" s="332">
        <v>2013</v>
      </c>
      <c r="E7" s="332">
        <v>2014</v>
      </c>
      <c r="F7" s="332">
        <v>2015</v>
      </c>
      <c r="G7" s="332">
        <v>2016</v>
      </c>
      <c r="H7" s="332">
        <v>2017</v>
      </c>
      <c r="I7" s="356" t="s">
        <v>90</v>
      </c>
      <c r="J7" s="357"/>
    </row>
    <row r="8" spans="1:10" ht="25.5" customHeight="1" x14ac:dyDescent="0.25">
      <c r="A8" s="416"/>
      <c r="B8" s="417"/>
      <c r="C8" s="333"/>
      <c r="D8" s="333"/>
      <c r="E8" s="333"/>
      <c r="F8" s="333"/>
      <c r="G8" s="333">
        <v>2016</v>
      </c>
      <c r="H8" s="333"/>
      <c r="I8" s="358"/>
      <c r="J8" s="359"/>
    </row>
    <row r="9" spans="1:10" ht="25.5" customHeight="1" thickBot="1" x14ac:dyDescent="0.3">
      <c r="A9" s="398" t="s">
        <v>109</v>
      </c>
      <c r="B9" s="399"/>
      <c r="C9" s="124">
        <v>74457.2</v>
      </c>
      <c r="D9" s="273">
        <v>239744.9</v>
      </c>
      <c r="E9" s="273">
        <v>233563.9</v>
      </c>
      <c r="F9" s="273">
        <v>238282.2</v>
      </c>
      <c r="G9" s="273">
        <v>293875.90000000002</v>
      </c>
      <c r="H9" s="273">
        <v>341561.5</v>
      </c>
      <c r="I9" s="418" t="s">
        <v>120</v>
      </c>
      <c r="J9" s="419"/>
    </row>
    <row r="10" spans="1:10" ht="24.75" customHeight="1" thickTop="1" thickBot="1" x14ac:dyDescent="0.3">
      <c r="A10" s="400" t="s">
        <v>26</v>
      </c>
      <c r="B10" s="401"/>
      <c r="C10" s="90">
        <v>24685.8</v>
      </c>
      <c r="D10" s="274">
        <v>35951.5</v>
      </c>
      <c r="E10" s="274">
        <v>48154.400000000001</v>
      </c>
      <c r="F10" s="274">
        <v>59015.8</v>
      </c>
      <c r="G10" s="274">
        <v>64520.7</v>
      </c>
      <c r="H10" s="274">
        <v>64535.5</v>
      </c>
      <c r="I10" s="402" t="s">
        <v>91</v>
      </c>
      <c r="J10" s="403"/>
    </row>
    <row r="11" spans="1:10" ht="25.5" customHeight="1" thickTop="1" thickBot="1" x14ac:dyDescent="0.3">
      <c r="A11" s="404" t="s">
        <v>27</v>
      </c>
      <c r="B11" s="405"/>
      <c r="C11" s="91">
        <v>5525.7</v>
      </c>
      <c r="D11" s="275">
        <v>9768.9</v>
      </c>
      <c r="E11" s="275">
        <v>10856.8</v>
      </c>
      <c r="F11" s="275">
        <v>15342.2</v>
      </c>
      <c r="G11" s="275">
        <v>15773.3</v>
      </c>
      <c r="H11" s="275">
        <v>16781.400000000001</v>
      </c>
      <c r="I11" s="406" t="s">
        <v>92</v>
      </c>
      <c r="J11" s="407"/>
    </row>
    <row r="12" spans="1:10" ht="25.5" hidden="1" customHeight="1" x14ac:dyDescent="0.25">
      <c r="A12" s="404" t="s">
        <v>28</v>
      </c>
      <c r="B12" s="405"/>
      <c r="C12" s="91"/>
      <c r="D12" s="273"/>
      <c r="E12" s="273"/>
      <c r="F12" s="273"/>
      <c r="G12" s="273"/>
      <c r="H12" s="273"/>
      <c r="I12" s="406" t="s">
        <v>93</v>
      </c>
      <c r="J12" s="420"/>
    </row>
    <row r="13" spans="1:10" ht="36" customHeight="1" thickTop="1" thickBot="1" x14ac:dyDescent="0.3">
      <c r="A13" s="400" t="s">
        <v>111</v>
      </c>
      <c r="B13" s="401"/>
      <c r="C13" s="90">
        <v>12987.9</v>
      </c>
      <c r="D13" s="274">
        <v>23331.4</v>
      </c>
      <c r="E13" s="274">
        <v>30367.4</v>
      </c>
      <c r="F13" s="274">
        <v>37543.800000000003</v>
      </c>
      <c r="G13" s="274">
        <v>38155.699999999997</v>
      </c>
      <c r="H13" s="274">
        <v>38314</v>
      </c>
      <c r="I13" s="402" t="s">
        <v>171</v>
      </c>
      <c r="J13" s="403"/>
    </row>
    <row r="14" spans="1:10" ht="40.5" customHeight="1" thickTop="1" thickBot="1" x14ac:dyDescent="0.3">
      <c r="A14" s="404" t="s">
        <v>112</v>
      </c>
      <c r="B14" s="405"/>
      <c r="C14" s="91">
        <v>40430.9</v>
      </c>
      <c r="D14" s="275">
        <v>85388.2</v>
      </c>
      <c r="E14" s="275">
        <v>95142.3</v>
      </c>
      <c r="F14" s="275">
        <v>121214.2</v>
      </c>
      <c r="G14" s="275">
        <v>130490.1</v>
      </c>
      <c r="H14" s="275">
        <v>147762.79999999999</v>
      </c>
      <c r="I14" s="406" t="s">
        <v>41</v>
      </c>
      <c r="J14" s="407"/>
    </row>
    <row r="15" spans="1:10" ht="25.5" customHeight="1" thickTop="1" thickBot="1" x14ac:dyDescent="0.3">
      <c r="A15" s="400" t="s">
        <v>73</v>
      </c>
      <c r="B15" s="401"/>
      <c r="C15" s="90">
        <v>53235.6</v>
      </c>
      <c r="D15" s="274">
        <v>80239.5</v>
      </c>
      <c r="E15" s="274">
        <v>99121.7</v>
      </c>
      <c r="F15" s="274">
        <v>115842.2</v>
      </c>
      <c r="G15" s="274">
        <v>119953.2</v>
      </c>
      <c r="H15" s="274">
        <v>123372.9</v>
      </c>
      <c r="I15" s="402" t="s">
        <v>121</v>
      </c>
      <c r="J15" s="403"/>
    </row>
    <row r="16" spans="1:10" ht="25.5" customHeight="1" thickTop="1" thickBot="1" x14ac:dyDescent="0.3">
      <c r="A16" s="404" t="s">
        <v>110</v>
      </c>
      <c r="B16" s="405"/>
      <c r="C16" s="91">
        <v>31171.7</v>
      </c>
      <c r="D16" s="275">
        <v>51869.9</v>
      </c>
      <c r="E16" s="275">
        <v>62082.3</v>
      </c>
      <c r="F16" s="275">
        <v>65752.600000000006</v>
      </c>
      <c r="G16" s="275">
        <v>71243.8</v>
      </c>
      <c r="H16" s="275">
        <v>78997.399999999994</v>
      </c>
      <c r="I16" s="406" t="s">
        <v>122</v>
      </c>
      <c r="J16" s="407"/>
    </row>
    <row r="17" spans="1:10" ht="25.5" customHeight="1" thickTop="1" x14ac:dyDescent="0.25">
      <c r="A17" s="410" t="s">
        <v>29</v>
      </c>
      <c r="B17" s="411"/>
      <c r="C17" s="92">
        <v>9421.1</v>
      </c>
      <c r="D17" s="274">
        <v>6780.8</v>
      </c>
      <c r="E17" s="276">
        <v>7241.7</v>
      </c>
      <c r="F17" s="277">
        <v>7756.6</v>
      </c>
      <c r="G17" s="277">
        <v>9928.6</v>
      </c>
      <c r="H17" s="277">
        <v>9230.6</v>
      </c>
      <c r="I17" s="412" t="s">
        <v>94</v>
      </c>
      <c r="J17" s="413"/>
    </row>
    <row r="18" spans="1:10" ht="36" customHeight="1" x14ac:dyDescent="0.25">
      <c r="A18" s="408" t="s">
        <v>108</v>
      </c>
      <c r="B18" s="409"/>
      <c r="C18" s="93">
        <f>SUM(C9:C17)</f>
        <v>251915.90000000002</v>
      </c>
      <c r="D18" s="93">
        <f t="shared" ref="D18:E18" si="0">SUM(D9:D17)</f>
        <v>533075.10000000009</v>
      </c>
      <c r="E18" s="93">
        <f t="shared" si="0"/>
        <v>586530.5</v>
      </c>
      <c r="F18" s="93">
        <f t="shared" ref="F18" si="1">SUM(F9:F17)</f>
        <v>660749.6</v>
      </c>
      <c r="G18" s="169">
        <v>743941.3</v>
      </c>
      <c r="H18" s="169">
        <f>H9+H10+H11+H13+H14+H15+H16+H17</f>
        <v>820556.1</v>
      </c>
      <c r="I18" s="396" t="s">
        <v>172</v>
      </c>
      <c r="J18" s="397"/>
    </row>
    <row r="19" spans="1:10" ht="16.5" customHeight="1" x14ac:dyDescent="0.25">
      <c r="A19" s="86" t="s">
        <v>30</v>
      </c>
      <c r="C19" s="94"/>
      <c r="D19" s="94"/>
      <c r="E19" s="94"/>
      <c r="F19" s="94"/>
      <c r="G19" s="94"/>
      <c r="H19" s="94"/>
      <c r="I19" s="73"/>
      <c r="J19" s="87" t="s">
        <v>31</v>
      </c>
    </row>
  </sheetData>
  <mergeCells count="33">
    <mergeCell ref="I16:J16"/>
    <mergeCell ref="I9:J9"/>
    <mergeCell ref="I7:J8"/>
    <mergeCell ref="I14:J14"/>
    <mergeCell ref="I12:J12"/>
    <mergeCell ref="A1:I1"/>
    <mergeCell ref="A7:B8"/>
    <mergeCell ref="A2:J2"/>
    <mergeCell ref="A5:J5"/>
    <mergeCell ref="A4:J4"/>
    <mergeCell ref="A3:J3"/>
    <mergeCell ref="D7:D8"/>
    <mergeCell ref="C7:C8"/>
    <mergeCell ref="E7:E8"/>
    <mergeCell ref="F7:F8"/>
    <mergeCell ref="G7:G8"/>
    <mergeCell ref="H7:H8"/>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enableFormatConditionsCalculation="0">
    <tabColor theme="3" tint="0.39997558519241921"/>
  </sheetPr>
  <dimension ref="A1:I24"/>
  <sheetViews>
    <sheetView showGridLines="0" rightToLeft="1" view="pageBreakPreview" zoomScaleNormal="100" zoomScaleSheetLayoutView="100" workbookViewId="0">
      <selection activeCell="I6" sqref="I6"/>
    </sheetView>
  </sheetViews>
  <sheetFormatPr defaultColWidth="9.109375" defaultRowHeight="15.6" x14ac:dyDescent="0.25"/>
  <cols>
    <col min="1" max="1" width="8.6640625" style="77" customWidth="1"/>
    <col min="2" max="2" width="25.6640625" style="78" customWidth="1"/>
    <col min="3" max="7" width="13.44140625" style="34" customWidth="1"/>
    <col min="8" max="8" width="25.6640625" style="79" customWidth="1"/>
    <col min="9" max="9" width="8.6640625" style="79" customWidth="1"/>
    <col min="10" max="16384" width="9.109375" style="73"/>
  </cols>
  <sheetData>
    <row r="1" spans="1:9" s="69" customFormat="1" ht="30" customHeight="1" x14ac:dyDescent="0.25">
      <c r="A1" s="331"/>
      <c r="B1" s="364"/>
      <c r="C1" s="364"/>
      <c r="D1" s="364"/>
      <c r="E1" s="364"/>
      <c r="F1" s="364"/>
      <c r="G1" s="364"/>
      <c r="H1" s="364"/>
    </row>
    <row r="2" spans="1:9" s="95" customFormat="1" ht="27.75" customHeight="1" x14ac:dyDescent="0.25">
      <c r="A2" s="429" t="s">
        <v>32</v>
      </c>
      <c r="B2" s="429"/>
      <c r="C2" s="429"/>
      <c r="D2" s="429"/>
      <c r="E2" s="429"/>
      <c r="F2" s="429"/>
      <c r="G2" s="429"/>
      <c r="H2" s="429"/>
      <c r="I2" s="429"/>
    </row>
    <row r="3" spans="1:9" s="95" customFormat="1" ht="15" customHeight="1" x14ac:dyDescent="0.25">
      <c r="A3" s="349" t="s">
        <v>275</v>
      </c>
      <c r="B3" s="349"/>
      <c r="C3" s="349"/>
      <c r="D3" s="349"/>
      <c r="E3" s="349"/>
      <c r="F3" s="349"/>
      <c r="G3" s="349"/>
      <c r="H3" s="349"/>
      <c r="I3" s="349"/>
    </row>
    <row r="4" spans="1:9" s="37" customFormat="1" x14ac:dyDescent="0.25">
      <c r="A4" s="369" t="s">
        <v>33</v>
      </c>
      <c r="B4" s="369"/>
      <c r="C4" s="369"/>
      <c r="D4" s="369"/>
      <c r="E4" s="369"/>
      <c r="F4" s="369"/>
      <c r="G4" s="369"/>
      <c r="H4" s="369"/>
      <c r="I4" s="369"/>
    </row>
    <row r="5" spans="1:9" s="37" customFormat="1" ht="13.5" customHeight="1" x14ac:dyDescent="0.25">
      <c r="A5" s="369" t="s">
        <v>276</v>
      </c>
      <c r="B5" s="369"/>
      <c r="C5" s="369"/>
      <c r="D5" s="369"/>
      <c r="E5" s="369"/>
      <c r="F5" s="369"/>
      <c r="G5" s="369"/>
      <c r="H5" s="369"/>
      <c r="I5" s="369"/>
    </row>
    <row r="6" spans="1:9" s="38" customFormat="1" ht="23.25" customHeight="1" x14ac:dyDescent="0.25">
      <c r="A6" s="23" t="s">
        <v>294</v>
      </c>
      <c r="B6" s="33"/>
      <c r="C6" s="34"/>
      <c r="D6" s="34"/>
      <c r="E6" s="34"/>
      <c r="F6" s="34"/>
      <c r="G6" s="34"/>
      <c r="I6" s="44" t="s">
        <v>295</v>
      </c>
    </row>
    <row r="7" spans="1:9" ht="18" customHeight="1" thickBot="1" x14ac:dyDescent="0.3">
      <c r="A7" s="438" t="s">
        <v>44</v>
      </c>
      <c r="B7" s="438"/>
      <c r="C7" s="332">
        <v>2013</v>
      </c>
      <c r="D7" s="332">
        <v>2014</v>
      </c>
      <c r="E7" s="332">
        <v>2015</v>
      </c>
      <c r="F7" s="332">
        <v>2016</v>
      </c>
      <c r="G7" s="332">
        <v>2017</v>
      </c>
      <c r="H7" s="426" t="s">
        <v>95</v>
      </c>
      <c r="I7" s="426"/>
    </row>
    <row r="8" spans="1:9" ht="18" customHeight="1" thickTop="1" thickBot="1" x14ac:dyDescent="0.3">
      <c r="A8" s="439"/>
      <c r="B8" s="439"/>
      <c r="C8" s="425"/>
      <c r="D8" s="425"/>
      <c r="E8" s="425"/>
      <c r="F8" s="425"/>
      <c r="G8" s="425"/>
      <c r="H8" s="427"/>
      <c r="I8" s="427"/>
    </row>
    <row r="9" spans="1:9" ht="18" customHeight="1" thickTop="1" x14ac:dyDescent="0.25">
      <c r="A9" s="440"/>
      <c r="B9" s="440"/>
      <c r="C9" s="333"/>
      <c r="D9" s="333"/>
      <c r="E9" s="333"/>
      <c r="F9" s="333"/>
      <c r="G9" s="333"/>
      <c r="H9" s="428"/>
      <c r="I9" s="428"/>
    </row>
    <row r="10" spans="1:9" ht="25.5" customHeight="1" thickBot="1" x14ac:dyDescent="0.3">
      <c r="A10" s="343" t="s">
        <v>74</v>
      </c>
      <c r="B10" s="343"/>
      <c r="C10" s="282">
        <v>9204.6</v>
      </c>
      <c r="D10" s="282">
        <v>10322.299999999999</v>
      </c>
      <c r="E10" s="282">
        <v>11032.7</v>
      </c>
      <c r="F10" s="278">
        <v>11947</v>
      </c>
      <c r="G10" s="283">
        <v>11590.3</v>
      </c>
      <c r="H10" s="421" t="s">
        <v>96</v>
      </c>
      <c r="I10" s="422"/>
    </row>
    <row r="11" spans="1:9" ht="25.5" customHeight="1" thickTop="1" thickBot="1" x14ac:dyDescent="0.3">
      <c r="A11" s="436" t="s">
        <v>113</v>
      </c>
      <c r="B11" s="436"/>
      <c r="C11" s="284">
        <v>96726.7</v>
      </c>
      <c r="D11" s="284">
        <v>113934.1</v>
      </c>
      <c r="E11" s="284">
        <v>115892.1</v>
      </c>
      <c r="F11" s="284">
        <v>116401.5</v>
      </c>
      <c r="G11" s="284">
        <v>111497.40000000001</v>
      </c>
      <c r="H11" s="423" t="s">
        <v>154</v>
      </c>
      <c r="I11" s="424"/>
    </row>
    <row r="12" spans="1:9" ht="25.5" customHeight="1" thickTop="1" thickBot="1" x14ac:dyDescent="0.3">
      <c r="A12" s="343" t="s">
        <v>114</v>
      </c>
      <c r="B12" s="343"/>
      <c r="C12" s="285">
        <v>208225.5</v>
      </c>
      <c r="D12" s="285">
        <v>223437.4</v>
      </c>
      <c r="E12" s="285">
        <v>242417.09999999998</v>
      </c>
      <c r="F12" s="285">
        <v>244790.39999999999</v>
      </c>
      <c r="G12" s="285">
        <v>259691.19999999998</v>
      </c>
      <c r="H12" s="437" t="s">
        <v>155</v>
      </c>
      <c r="I12" s="431"/>
    </row>
    <row r="13" spans="1:9" ht="25.5" customHeight="1" thickTop="1" thickBot="1" x14ac:dyDescent="0.3">
      <c r="A13" s="436" t="s">
        <v>115</v>
      </c>
      <c r="B13" s="436"/>
      <c r="C13" s="286">
        <v>141558.1</v>
      </c>
      <c r="D13" s="286">
        <v>156331.29999999999</v>
      </c>
      <c r="E13" s="286">
        <v>152041.1</v>
      </c>
      <c r="F13" s="286">
        <v>124408.99999999999</v>
      </c>
      <c r="G13" s="286">
        <v>220553.2</v>
      </c>
      <c r="H13" s="423" t="s">
        <v>156</v>
      </c>
      <c r="I13" s="424"/>
    </row>
    <row r="14" spans="1:9" s="82" customFormat="1" ht="25.5" customHeight="1" thickTop="1" thickBot="1" x14ac:dyDescent="0.3">
      <c r="A14" s="343" t="s">
        <v>116</v>
      </c>
      <c r="B14" s="343"/>
      <c r="C14" s="271">
        <v>121099.1</v>
      </c>
      <c r="D14" s="124">
        <v>93885</v>
      </c>
      <c r="E14" s="278">
        <v>61224.9</v>
      </c>
      <c r="F14" s="278">
        <v>59366.9</v>
      </c>
      <c r="G14" s="278">
        <v>94479.6</v>
      </c>
      <c r="H14" s="430" t="s">
        <v>157</v>
      </c>
      <c r="I14" s="431"/>
    </row>
    <row r="15" spans="1:9" s="133" customFormat="1" ht="25.5" customHeight="1" thickTop="1" thickBot="1" x14ac:dyDescent="0.3">
      <c r="A15" s="400" t="s">
        <v>184</v>
      </c>
      <c r="B15" s="401"/>
      <c r="C15" s="90">
        <f>C10+C11</f>
        <v>105931.3</v>
      </c>
      <c r="D15" s="90">
        <f>D10+D11</f>
        <v>124256.40000000001</v>
      </c>
      <c r="E15" s="279">
        <f>E10+E11</f>
        <v>126924.8</v>
      </c>
      <c r="F15" s="279">
        <f>F10+F11</f>
        <v>128348.5</v>
      </c>
      <c r="G15" s="279">
        <f>G10+G11</f>
        <v>123087.70000000001</v>
      </c>
      <c r="H15" s="423" t="s">
        <v>158</v>
      </c>
      <c r="I15" s="424"/>
    </row>
    <row r="16" spans="1:9" ht="25.5" customHeight="1" thickTop="1" thickBot="1" x14ac:dyDescent="0.3">
      <c r="A16" s="434" t="s">
        <v>185</v>
      </c>
      <c r="B16" s="434"/>
      <c r="C16" s="91">
        <f>C12+C13+C15</f>
        <v>455714.89999999997</v>
      </c>
      <c r="D16" s="91">
        <f>D12+D13+D15</f>
        <v>504025.1</v>
      </c>
      <c r="E16" s="287">
        <f>E12+E13+E15</f>
        <v>521382.99999999994</v>
      </c>
      <c r="F16" s="287">
        <f>F12+F13+F15</f>
        <v>497547.89999999997</v>
      </c>
      <c r="G16" s="287">
        <f>G12+G13+G15</f>
        <v>603332.10000000009</v>
      </c>
      <c r="H16" s="430" t="s">
        <v>159</v>
      </c>
      <c r="I16" s="431"/>
    </row>
    <row r="17" spans="1:9" s="133" customFormat="1" ht="25.5" customHeight="1" thickTop="1" x14ac:dyDescent="0.25">
      <c r="A17" s="435" t="s">
        <v>186</v>
      </c>
      <c r="B17" s="435"/>
      <c r="C17" s="280">
        <f>C14+C16</f>
        <v>576814</v>
      </c>
      <c r="D17" s="280">
        <f>D14+D16</f>
        <v>597910.1</v>
      </c>
      <c r="E17" s="281">
        <f>E14+E16</f>
        <v>582607.89999999991</v>
      </c>
      <c r="F17" s="281">
        <f>F14+F16</f>
        <v>556914.79999999993</v>
      </c>
      <c r="G17" s="281">
        <f>G14+G16</f>
        <v>697811.70000000007</v>
      </c>
      <c r="H17" s="432" t="s">
        <v>160</v>
      </c>
      <c r="I17" s="433"/>
    </row>
    <row r="18" spans="1:9" ht="6" customHeight="1" x14ac:dyDescent="0.25">
      <c r="A18" s="97"/>
      <c r="B18" s="97"/>
      <c r="C18" s="97"/>
      <c r="D18" s="97"/>
      <c r="E18" s="97"/>
      <c r="F18" s="97"/>
      <c r="G18" s="97"/>
      <c r="H18" s="97"/>
      <c r="I18" s="97"/>
    </row>
    <row r="19" spans="1:9" ht="11.25" customHeight="1" x14ac:dyDescent="0.25">
      <c r="A19" s="86" t="s">
        <v>187</v>
      </c>
      <c r="B19" s="73"/>
      <c r="H19" s="34"/>
      <c r="I19" s="87" t="s">
        <v>117</v>
      </c>
    </row>
    <row r="20" spans="1:9" ht="11.25" customHeight="1" x14ac:dyDescent="0.25">
      <c r="A20" s="86" t="s">
        <v>189</v>
      </c>
      <c r="B20" s="73"/>
      <c r="H20" s="34"/>
      <c r="I20" s="87" t="s">
        <v>118</v>
      </c>
    </row>
    <row r="21" spans="1:9" ht="11.25" customHeight="1" x14ac:dyDescent="0.25">
      <c r="A21" s="86" t="s">
        <v>188</v>
      </c>
      <c r="B21" s="73"/>
      <c r="H21" s="34"/>
      <c r="I21" s="87" t="s">
        <v>119</v>
      </c>
    </row>
    <row r="24" spans="1:9" x14ac:dyDescent="0.25">
      <c r="B24" s="127"/>
    </row>
  </sheetData>
  <mergeCells count="28">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 ref="A15:B15"/>
    <mergeCell ref="H10:I10"/>
    <mergeCell ref="H11:I11"/>
    <mergeCell ref="H15:I15"/>
    <mergeCell ref="A1:H1"/>
    <mergeCell ref="C7:C9"/>
    <mergeCell ref="H7:I9"/>
    <mergeCell ref="A2:I2"/>
    <mergeCell ref="D7:D9"/>
    <mergeCell ref="E7:E9"/>
    <mergeCell ref="F7:F9"/>
    <mergeCell ref="G7:G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9">
    <tabColor theme="3" tint="0.39997558519241921"/>
  </sheetPr>
  <dimension ref="A1:W24"/>
  <sheetViews>
    <sheetView showGridLines="0" rightToLeft="1" view="pageBreakPreview" zoomScaleNormal="100" zoomScaleSheetLayoutView="100" workbookViewId="0">
      <selection activeCell="S6" sqref="S6"/>
    </sheetView>
  </sheetViews>
  <sheetFormatPr defaultColWidth="9.109375" defaultRowHeight="15.6" x14ac:dyDescent="0.25"/>
  <cols>
    <col min="1" max="1" width="15.6640625" style="77" customWidth="1"/>
    <col min="2" max="2" width="9.6640625" style="78" customWidth="1"/>
    <col min="3" max="13" width="9.6640625" style="34" customWidth="1"/>
    <col min="14" max="14" width="8.44140625" style="34" customWidth="1"/>
    <col min="15" max="15" width="11.109375" style="34" customWidth="1"/>
    <col min="16" max="18" width="9.6640625" style="34" customWidth="1"/>
    <col min="19" max="19" width="15.6640625" style="34" customWidth="1"/>
    <col min="20" max="20" width="15.109375" style="79" customWidth="1"/>
    <col min="21" max="21" width="0.88671875" style="79" hidden="1" customWidth="1"/>
    <col min="22" max="16384" width="9.109375" style="73"/>
  </cols>
  <sheetData>
    <row r="1" spans="1:23" s="69" customFormat="1" ht="27.75" customHeight="1" x14ac:dyDescent="0.25">
      <c r="A1" s="331"/>
      <c r="B1" s="364"/>
      <c r="C1" s="364"/>
      <c r="D1" s="364"/>
      <c r="E1" s="364"/>
      <c r="F1" s="364"/>
      <c r="G1" s="364"/>
      <c r="H1" s="364"/>
      <c r="I1" s="364"/>
      <c r="J1" s="364"/>
      <c r="K1" s="364"/>
      <c r="L1" s="364"/>
      <c r="M1" s="364"/>
      <c r="N1" s="364"/>
      <c r="O1" s="364"/>
      <c r="P1" s="364"/>
      <c r="Q1" s="364"/>
      <c r="R1" s="364"/>
      <c r="S1" s="364"/>
    </row>
    <row r="2" spans="1:23" s="38" customFormat="1" ht="20.25" customHeight="1" x14ac:dyDescent="0.25">
      <c r="A2" s="441" t="s">
        <v>34</v>
      </c>
      <c r="B2" s="441"/>
      <c r="C2" s="441"/>
      <c r="D2" s="441"/>
      <c r="E2" s="441"/>
      <c r="F2" s="441"/>
      <c r="G2" s="441"/>
      <c r="H2" s="441"/>
      <c r="I2" s="441"/>
      <c r="J2" s="441"/>
      <c r="K2" s="441"/>
      <c r="L2" s="441"/>
      <c r="M2" s="441"/>
      <c r="N2" s="441"/>
      <c r="O2" s="441"/>
      <c r="P2" s="441"/>
      <c r="Q2" s="441"/>
      <c r="R2" s="441"/>
      <c r="S2" s="441"/>
      <c r="T2" s="98"/>
      <c r="U2" s="12"/>
    </row>
    <row r="3" spans="1:23" s="4" customFormat="1" ht="15" customHeight="1" x14ac:dyDescent="0.25">
      <c r="A3" s="349" t="s">
        <v>275</v>
      </c>
      <c r="B3" s="349"/>
      <c r="C3" s="349"/>
      <c r="D3" s="349"/>
      <c r="E3" s="349"/>
      <c r="F3" s="349"/>
      <c r="G3" s="349"/>
      <c r="H3" s="349"/>
      <c r="I3" s="349"/>
      <c r="J3" s="349"/>
      <c r="K3" s="349"/>
      <c r="L3" s="349"/>
      <c r="M3" s="349"/>
      <c r="N3" s="349"/>
      <c r="O3" s="349"/>
      <c r="P3" s="349"/>
      <c r="Q3" s="349"/>
      <c r="R3" s="349"/>
      <c r="S3" s="349"/>
      <c r="T3" s="99"/>
      <c r="U3" s="3"/>
    </row>
    <row r="4" spans="1:23" s="38" customFormat="1" x14ac:dyDescent="0.25">
      <c r="A4" s="369" t="s">
        <v>35</v>
      </c>
      <c r="B4" s="369"/>
      <c r="C4" s="369"/>
      <c r="D4" s="369"/>
      <c r="E4" s="369"/>
      <c r="F4" s="369"/>
      <c r="G4" s="369"/>
      <c r="H4" s="369"/>
      <c r="I4" s="369"/>
      <c r="J4" s="369"/>
      <c r="K4" s="369"/>
      <c r="L4" s="369"/>
      <c r="M4" s="369"/>
      <c r="N4" s="369"/>
      <c r="O4" s="369"/>
      <c r="P4" s="369"/>
      <c r="Q4" s="369"/>
      <c r="R4" s="369"/>
      <c r="S4" s="369"/>
      <c r="T4" s="59"/>
      <c r="U4" s="12"/>
    </row>
    <row r="5" spans="1:23" s="38" customFormat="1" ht="13.5" customHeight="1" x14ac:dyDescent="0.25">
      <c r="A5" s="369" t="s">
        <v>275</v>
      </c>
      <c r="B5" s="369"/>
      <c r="C5" s="369"/>
      <c r="D5" s="369"/>
      <c r="E5" s="369"/>
      <c r="F5" s="369"/>
      <c r="G5" s="369"/>
      <c r="H5" s="369"/>
      <c r="I5" s="369"/>
      <c r="J5" s="369"/>
      <c r="K5" s="369"/>
      <c r="L5" s="369"/>
      <c r="M5" s="369"/>
      <c r="N5" s="369"/>
      <c r="O5" s="369"/>
      <c r="P5" s="369"/>
      <c r="Q5" s="369"/>
      <c r="R5" s="369"/>
      <c r="S5" s="369"/>
      <c r="T5" s="59"/>
      <c r="U5" s="12"/>
    </row>
    <row r="6" spans="1:23" s="38" customFormat="1" ht="23.25" customHeight="1" x14ac:dyDescent="0.25">
      <c r="A6" s="23" t="s">
        <v>296</v>
      </c>
      <c r="B6" s="33"/>
      <c r="C6" s="34"/>
      <c r="D6" s="34"/>
      <c r="E6" s="34"/>
      <c r="F6" s="34"/>
      <c r="G6" s="34"/>
      <c r="H6" s="34"/>
      <c r="I6" s="34"/>
      <c r="J6" s="100"/>
      <c r="K6" s="34"/>
      <c r="L6" s="101"/>
      <c r="M6" s="101"/>
      <c r="N6" s="101"/>
      <c r="O6" s="101"/>
      <c r="P6" s="101"/>
      <c r="Q6" s="101"/>
      <c r="R6" s="101"/>
      <c r="S6" s="44" t="s">
        <v>297</v>
      </c>
      <c r="T6" s="101"/>
      <c r="U6" s="101"/>
      <c r="V6" s="101"/>
      <c r="W6" s="101"/>
    </row>
    <row r="7" spans="1:23" ht="41.4" customHeight="1" thickBot="1" x14ac:dyDescent="0.3">
      <c r="A7" s="438" t="s">
        <v>51</v>
      </c>
      <c r="B7" s="372" t="s">
        <v>84</v>
      </c>
      <c r="C7" s="372"/>
      <c r="D7" s="372"/>
      <c r="E7" s="372"/>
      <c r="F7" s="372"/>
      <c r="G7" s="372"/>
      <c r="H7" s="372"/>
      <c r="I7" s="372"/>
      <c r="J7" s="372" t="s">
        <v>85</v>
      </c>
      <c r="K7" s="372"/>
      <c r="L7" s="372"/>
      <c r="M7" s="372"/>
      <c r="N7" s="372"/>
      <c r="O7" s="372"/>
      <c r="P7" s="372"/>
      <c r="Q7" s="372"/>
      <c r="R7" s="372"/>
      <c r="S7" s="426" t="s">
        <v>50</v>
      </c>
      <c r="T7" s="73"/>
      <c r="U7" s="73"/>
    </row>
    <row r="8" spans="1:23" ht="57" customHeight="1" thickTop="1" thickBot="1" x14ac:dyDescent="0.3">
      <c r="A8" s="439"/>
      <c r="B8" s="387" t="s">
        <v>126</v>
      </c>
      <c r="C8" s="387" t="s">
        <v>125</v>
      </c>
      <c r="D8" s="387" t="s">
        <v>124</v>
      </c>
      <c r="E8" s="387" t="s">
        <v>224</v>
      </c>
      <c r="F8" s="387" t="s">
        <v>123</v>
      </c>
      <c r="G8" s="387" t="s">
        <v>127</v>
      </c>
      <c r="H8" s="387" t="s">
        <v>128</v>
      </c>
      <c r="I8" s="443" t="s">
        <v>98</v>
      </c>
      <c r="J8" s="387" t="s">
        <v>129</v>
      </c>
      <c r="K8" s="387" t="s">
        <v>130</v>
      </c>
      <c r="L8" s="387" t="s">
        <v>131</v>
      </c>
      <c r="M8" s="387" t="s">
        <v>132</v>
      </c>
      <c r="N8" s="387" t="s">
        <v>133</v>
      </c>
      <c r="O8" s="387" t="s">
        <v>134</v>
      </c>
      <c r="P8" s="387" t="s">
        <v>135</v>
      </c>
      <c r="Q8" s="387" t="s">
        <v>136</v>
      </c>
      <c r="R8" s="443" t="s">
        <v>98</v>
      </c>
      <c r="S8" s="427"/>
      <c r="T8" s="73"/>
      <c r="U8" s="73"/>
    </row>
    <row r="9" spans="1:23" ht="13.8" thickTop="1" x14ac:dyDescent="0.25">
      <c r="A9" s="440"/>
      <c r="B9" s="388"/>
      <c r="C9" s="442"/>
      <c r="D9" s="442"/>
      <c r="E9" s="388"/>
      <c r="F9" s="388"/>
      <c r="G9" s="442"/>
      <c r="H9" s="442"/>
      <c r="I9" s="444"/>
      <c r="J9" s="388"/>
      <c r="K9" s="388"/>
      <c r="L9" s="388"/>
      <c r="M9" s="388"/>
      <c r="N9" s="442"/>
      <c r="O9" s="442"/>
      <c r="P9" s="442"/>
      <c r="Q9" s="442"/>
      <c r="R9" s="444"/>
      <c r="S9" s="428"/>
      <c r="T9" s="73"/>
      <c r="U9" s="73"/>
    </row>
    <row r="10" spans="1:23" s="82" customFormat="1" ht="40.049999999999997" customHeight="1" thickBot="1" x14ac:dyDescent="0.3">
      <c r="A10" s="262">
        <v>2013</v>
      </c>
      <c r="B10" s="288">
        <v>34523.9</v>
      </c>
      <c r="C10" s="288">
        <v>163312.4</v>
      </c>
      <c r="D10" s="288">
        <v>16777.599999999999</v>
      </c>
      <c r="E10" s="288">
        <v>533075.1</v>
      </c>
      <c r="F10" s="288">
        <v>146892.20000000001</v>
      </c>
      <c r="G10" s="288">
        <v>3913.9</v>
      </c>
      <c r="H10" s="288">
        <v>11576.4</v>
      </c>
      <c r="I10" s="289">
        <f t="shared" ref="I10" si="0">SUM(B10:H10)</f>
        <v>910071.5</v>
      </c>
      <c r="J10" s="288">
        <v>514804.3</v>
      </c>
      <c r="K10" s="288">
        <v>15471</v>
      </c>
      <c r="L10" s="288">
        <v>4600.3999999999996</v>
      </c>
      <c r="M10" s="288">
        <v>1289.5999999999999</v>
      </c>
      <c r="N10" s="288">
        <v>208689.9</v>
      </c>
      <c r="O10" s="288">
        <v>110931.2</v>
      </c>
      <c r="P10" s="288">
        <v>9929.4</v>
      </c>
      <c r="Q10" s="288">
        <v>44355.7</v>
      </c>
      <c r="R10" s="290">
        <f t="shared" ref="R10" si="1">SUM(J10:Q10)</f>
        <v>910071.5</v>
      </c>
      <c r="S10" s="263">
        <v>2013</v>
      </c>
    </row>
    <row r="11" spans="1:23" s="133" customFormat="1" ht="40.049999999999997" customHeight="1" thickTop="1" thickBot="1" x14ac:dyDescent="0.3">
      <c r="A11" s="139">
        <v>2014</v>
      </c>
      <c r="B11" s="291">
        <v>43615.6</v>
      </c>
      <c r="C11" s="291">
        <v>196511.5</v>
      </c>
      <c r="D11" s="291">
        <v>37151.9</v>
      </c>
      <c r="E11" s="291">
        <v>586530.5</v>
      </c>
      <c r="F11" s="291">
        <v>125447.4</v>
      </c>
      <c r="G11" s="291">
        <v>4843.7</v>
      </c>
      <c r="H11" s="291">
        <v>10668.8999999999</v>
      </c>
      <c r="I11" s="292">
        <f t="shared" ref="I11:I14" si="2">SUM(B11:H11)</f>
        <v>1004769.4999999999</v>
      </c>
      <c r="J11" s="291">
        <v>552955.1</v>
      </c>
      <c r="K11" s="291">
        <v>34672.400000000001</v>
      </c>
      <c r="L11" s="291">
        <v>6675.2</v>
      </c>
      <c r="M11" s="291">
        <v>3416</v>
      </c>
      <c r="N11" s="291">
        <v>227394</v>
      </c>
      <c r="O11" s="291">
        <v>118081</v>
      </c>
      <c r="P11" s="291">
        <v>9925.4</v>
      </c>
      <c r="Q11" s="291">
        <v>51650.400000000001</v>
      </c>
      <c r="R11" s="292">
        <f t="shared" ref="R11:R14" si="3">SUM(J11:Q11)</f>
        <v>1004769.5</v>
      </c>
      <c r="S11" s="140">
        <v>2014</v>
      </c>
    </row>
    <row r="12" spans="1:23" s="82" customFormat="1" ht="40.049999999999997" customHeight="1" thickTop="1" thickBot="1" x14ac:dyDescent="0.3">
      <c r="A12" s="128">
        <v>2015</v>
      </c>
      <c r="B12" s="293">
        <v>37433</v>
      </c>
      <c r="C12" s="293">
        <v>222931.8</v>
      </c>
      <c r="D12" s="293">
        <v>32932.699999999997</v>
      </c>
      <c r="E12" s="293">
        <v>660749.6</v>
      </c>
      <c r="F12" s="293">
        <v>141751.20000000001</v>
      </c>
      <c r="G12" s="293">
        <v>5091.7</v>
      </c>
      <c r="H12" s="293">
        <v>11839.400000000034</v>
      </c>
      <c r="I12" s="294">
        <f t="shared" si="2"/>
        <v>1112729.4000000001</v>
      </c>
      <c r="J12" s="293">
        <v>563628.69999999995</v>
      </c>
      <c r="K12" s="293">
        <v>32716.5</v>
      </c>
      <c r="L12" s="293">
        <v>7041.6</v>
      </c>
      <c r="M12" s="293">
        <v>4103.8</v>
      </c>
      <c r="N12" s="293">
        <v>309998</v>
      </c>
      <c r="O12" s="293">
        <v>124317.9</v>
      </c>
      <c r="P12" s="293">
        <v>10684.4</v>
      </c>
      <c r="Q12" s="293">
        <v>60238.5</v>
      </c>
      <c r="R12" s="295">
        <f t="shared" si="3"/>
        <v>1112729.3999999999</v>
      </c>
      <c r="S12" s="102">
        <v>2015</v>
      </c>
    </row>
    <row r="13" spans="1:23" s="82" customFormat="1" ht="40.049999999999997" customHeight="1" thickTop="1" thickBot="1" x14ac:dyDescent="0.3">
      <c r="A13" s="139">
        <v>2016</v>
      </c>
      <c r="B13" s="291">
        <v>42883.5</v>
      </c>
      <c r="C13" s="291">
        <v>273202.09999999998</v>
      </c>
      <c r="D13" s="291">
        <v>38758.9</v>
      </c>
      <c r="E13" s="291">
        <v>743941.3</v>
      </c>
      <c r="F13" s="291">
        <v>142722.1</v>
      </c>
      <c r="G13" s="291">
        <v>6791.1</v>
      </c>
      <c r="H13" s="291">
        <v>14437.899999999854</v>
      </c>
      <c r="I13" s="292">
        <f t="shared" ref="I13" si="4">SUM(B13:H13)</f>
        <v>1262736.9000000001</v>
      </c>
      <c r="J13" s="291">
        <v>543655.80000000005</v>
      </c>
      <c r="K13" s="291">
        <v>36824.5</v>
      </c>
      <c r="L13" s="291">
        <v>9075.1</v>
      </c>
      <c r="M13" s="291">
        <v>3371.7</v>
      </c>
      <c r="N13" s="291">
        <v>446819.1</v>
      </c>
      <c r="O13" s="291">
        <v>135141.1</v>
      </c>
      <c r="P13" s="291">
        <v>10739.7</v>
      </c>
      <c r="Q13" s="291">
        <v>77109.899999999994</v>
      </c>
      <c r="R13" s="292">
        <f t="shared" ref="R13" si="5">SUM(J13:Q13)</f>
        <v>1262736.8999999999</v>
      </c>
      <c r="S13" s="140">
        <v>2016</v>
      </c>
    </row>
    <row r="14" spans="1:23" s="82" customFormat="1" ht="40.049999999999997" customHeight="1" thickTop="1" x14ac:dyDescent="0.25">
      <c r="A14" s="128">
        <v>2017</v>
      </c>
      <c r="B14" s="293">
        <v>50435.5</v>
      </c>
      <c r="C14" s="293">
        <v>234442.2</v>
      </c>
      <c r="D14" s="293">
        <v>48847.199999999997</v>
      </c>
      <c r="E14" s="293">
        <v>820556.1</v>
      </c>
      <c r="F14" s="293">
        <v>183695.9</v>
      </c>
      <c r="G14" s="293">
        <v>6997.7</v>
      </c>
      <c r="H14" s="293">
        <v>18665.200000000168</v>
      </c>
      <c r="I14" s="294">
        <f t="shared" si="2"/>
        <v>1363639.8</v>
      </c>
      <c r="J14" s="293">
        <v>685909.4</v>
      </c>
      <c r="K14" s="293">
        <v>37021.300000000003</v>
      </c>
      <c r="L14" s="293">
        <v>34354.199999999997</v>
      </c>
      <c r="M14" s="293">
        <v>1001.7</v>
      </c>
      <c r="N14" s="293">
        <v>361878.3</v>
      </c>
      <c r="O14" s="293">
        <v>146716.29999999999</v>
      </c>
      <c r="P14" s="293">
        <v>13624.8</v>
      </c>
      <c r="Q14" s="293">
        <v>83133.8</v>
      </c>
      <c r="R14" s="295">
        <f t="shared" si="3"/>
        <v>1363639.8</v>
      </c>
      <c r="S14" s="102">
        <v>2017</v>
      </c>
    </row>
    <row r="15" spans="1:23" s="82" customFormat="1" ht="41.25" customHeight="1" x14ac:dyDescent="0.25">
      <c r="A15" s="125"/>
      <c r="B15" s="170"/>
      <c r="C15" s="170"/>
      <c r="D15" s="170"/>
      <c r="E15" s="170"/>
      <c r="F15" s="170"/>
      <c r="G15" s="170"/>
      <c r="H15" s="170"/>
      <c r="I15" s="171"/>
      <c r="J15" s="170"/>
      <c r="K15" s="170"/>
      <c r="L15" s="170"/>
      <c r="M15" s="170"/>
      <c r="N15" s="170"/>
      <c r="O15" s="170"/>
      <c r="P15" s="170"/>
      <c r="Q15" s="170"/>
      <c r="R15" s="172"/>
      <c r="S15" s="173"/>
    </row>
    <row r="16" spans="1:23" ht="41.25" customHeight="1" x14ac:dyDescent="0.25">
      <c r="A16" s="103"/>
      <c r="B16" s="104"/>
      <c r="C16" s="121"/>
      <c r="D16" s="121"/>
      <c r="E16" s="121"/>
      <c r="F16" s="121"/>
      <c r="G16" s="121"/>
      <c r="H16" s="121"/>
      <c r="I16" s="104"/>
      <c r="J16" s="104"/>
      <c r="K16" s="104"/>
      <c r="L16" s="104"/>
      <c r="M16" s="104"/>
      <c r="N16" s="104"/>
      <c r="O16" s="104"/>
      <c r="P16" s="104"/>
      <c r="Q16" s="104"/>
      <c r="R16" s="104"/>
      <c r="S16" s="105"/>
      <c r="T16" s="38"/>
      <c r="U16" s="73"/>
    </row>
    <row r="17" spans="1:21" ht="41.25" customHeight="1" x14ac:dyDescent="0.25">
      <c r="A17" s="106"/>
      <c r="B17" s="103"/>
      <c r="C17" s="104"/>
      <c r="D17" s="104"/>
      <c r="E17" s="104"/>
      <c r="F17" s="104"/>
      <c r="G17" s="104"/>
      <c r="H17" s="104"/>
      <c r="I17" s="104"/>
      <c r="J17" s="104"/>
      <c r="K17" s="104"/>
      <c r="L17" s="104"/>
      <c r="M17" s="104"/>
      <c r="N17" s="104"/>
      <c r="O17" s="104"/>
      <c r="P17" s="104"/>
      <c r="Q17" s="104"/>
      <c r="R17" s="104"/>
      <c r="S17" s="104"/>
      <c r="T17" s="13"/>
      <c r="U17" s="38"/>
    </row>
    <row r="18" spans="1:21" ht="41.25" customHeight="1" x14ac:dyDescent="0.25">
      <c r="A18" s="107"/>
      <c r="B18" s="104"/>
      <c r="C18" s="104"/>
      <c r="D18" s="104"/>
      <c r="E18" s="104"/>
      <c r="F18" s="104"/>
      <c r="G18" s="104"/>
      <c r="H18" s="104"/>
      <c r="I18" s="104"/>
      <c r="J18" s="104"/>
      <c r="K18" s="104"/>
      <c r="L18" s="104"/>
      <c r="M18" s="104"/>
      <c r="N18" s="104"/>
      <c r="O18" s="104"/>
      <c r="P18" s="104"/>
      <c r="Q18" s="104"/>
      <c r="R18" s="21"/>
      <c r="S18" s="13"/>
      <c r="T18" s="73"/>
      <c r="U18" s="73"/>
    </row>
    <row r="19" spans="1:21" ht="41.25" customHeight="1" x14ac:dyDescent="0.25">
      <c r="A19" s="107"/>
      <c r="B19" s="104"/>
      <c r="C19" s="104"/>
      <c r="D19" s="104"/>
      <c r="E19" s="104"/>
      <c r="F19" s="104"/>
      <c r="G19" s="104"/>
      <c r="H19" s="104"/>
      <c r="I19" s="104"/>
      <c r="J19" s="104"/>
      <c r="K19" s="104"/>
      <c r="L19" s="104"/>
      <c r="M19" s="104"/>
      <c r="N19" s="104"/>
      <c r="O19" s="104"/>
      <c r="P19" s="104"/>
      <c r="Q19" s="104"/>
      <c r="R19" s="21"/>
      <c r="S19" s="13"/>
      <c r="T19" s="73"/>
      <c r="U19" s="73"/>
    </row>
    <row r="20" spans="1:21" ht="41.25" customHeight="1" x14ac:dyDescent="0.25">
      <c r="A20" s="107"/>
      <c r="B20" s="104"/>
      <c r="C20" s="104"/>
      <c r="D20" s="104"/>
      <c r="E20" s="104"/>
      <c r="F20" s="104"/>
      <c r="G20" s="104"/>
      <c r="H20" s="104"/>
      <c r="I20" s="104"/>
      <c r="J20" s="104"/>
      <c r="K20" s="104"/>
      <c r="L20" s="104"/>
      <c r="M20" s="104"/>
      <c r="N20" s="104"/>
      <c r="O20" s="104"/>
      <c r="P20" s="104"/>
      <c r="Q20" s="104"/>
      <c r="R20" s="21"/>
      <c r="S20" s="13"/>
      <c r="T20" s="73"/>
      <c r="U20" s="73"/>
    </row>
    <row r="21" spans="1:21" ht="41.25" customHeight="1" x14ac:dyDescent="0.25">
      <c r="A21" s="107"/>
      <c r="B21" s="104"/>
      <c r="C21" s="104"/>
      <c r="D21" s="104"/>
      <c r="E21" s="104"/>
      <c r="F21" s="104"/>
      <c r="G21" s="104"/>
      <c r="H21" s="104"/>
      <c r="I21" s="104"/>
      <c r="J21" s="104"/>
      <c r="K21" s="104"/>
      <c r="L21" s="104"/>
      <c r="M21" s="104"/>
      <c r="N21" s="104"/>
      <c r="O21" s="104"/>
      <c r="P21" s="104"/>
      <c r="Q21" s="104"/>
      <c r="R21" s="21"/>
      <c r="S21" s="13"/>
      <c r="T21" s="73"/>
      <c r="U21" s="73"/>
    </row>
    <row r="22" spans="1:21" ht="41.25" customHeight="1" x14ac:dyDescent="0.25">
      <c r="A22" s="107"/>
      <c r="B22" s="34"/>
      <c r="R22" s="79"/>
      <c r="S22" s="13"/>
      <c r="T22" s="73"/>
      <c r="U22" s="73"/>
    </row>
    <row r="23" spans="1:21" ht="41.25" customHeight="1" x14ac:dyDescent="0.25">
      <c r="A23" s="107"/>
      <c r="B23" s="34"/>
      <c r="R23" s="79"/>
      <c r="S23" s="13"/>
      <c r="T23" s="73"/>
      <c r="U23" s="73"/>
    </row>
    <row r="24" spans="1:21" x14ac:dyDescent="0.25">
      <c r="U24" s="73"/>
    </row>
  </sheetData>
  <mergeCells count="26">
    <mergeCell ref="A7:A9"/>
    <mergeCell ref="Q8:Q9"/>
    <mergeCell ref="C8:C9"/>
    <mergeCell ref="I8:I9"/>
    <mergeCell ref="B8:B9"/>
    <mergeCell ref="M8:M9"/>
    <mergeCell ref="F8:F9"/>
    <mergeCell ref="J8:J9"/>
    <mergeCell ref="K8:K9"/>
    <mergeCell ref="L8:L9"/>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 and  Insurance chapter 11 -2017</EnglishTitle>
    <PublishingRollupImage xmlns="http://schemas.microsoft.com/sharepoint/v3" xsi:nil="true"/>
    <TaxCatchAll xmlns="b1657202-86a7-46c3-ba71-02bb0da5a392"/>
    <DocType xmlns="b1657202-86a7-46c3-ba71-02bb0da5a392">
      <Value>Publication</Value>
    </DocType>
    <DocumentDescription xmlns="b1657202-86a7-46c3-ba71-02bb0da5a392">البنوك والتأمين الفصل الحادي عشر 2017 
</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2019-02-14T15:00:00+00:00</PublishingStartDate>
    <Visible xmlns="b1657202-86a7-46c3-ba71-02bb0da5a392">true</Visible>
    <ArabicTitle xmlns="b1657202-86a7-46c3-ba71-02bb0da5a392">البنوك والتأمين الفصل الحادي عشر 2017 
</ArabicTitle>
    <DocumentDescription0 xmlns="423524d6-f9d7-4b47-aadf-7b8f6888b7b0">Banks and&amp;nbsp; Insurance chapter 11 -2017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F9FE115A-B296-4D68-B5E2-699436C75923}"/>
</file>

<file path=customXml/itemProps2.xml><?xml version="1.0" encoding="utf-8"?>
<ds:datastoreItem xmlns:ds="http://schemas.openxmlformats.org/officeDocument/2006/customXml" ds:itemID="{28FFF772-FA6D-4D77-8748-4ABA30C77955}">
  <ds:schemaRefs>
    <ds:schemaRef ds:uri="http://schemas.microsoft.com/sharepoint/v3/contenttype/forms"/>
  </ds:schemaRefs>
</ds:datastoreItem>
</file>

<file path=customXml/itemProps3.xml><?xml version="1.0" encoding="utf-8"?>
<ds:datastoreItem xmlns:ds="http://schemas.openxmlformats.org/officeDocument/2006/customXml" ds:itemID="{A0420D90-5421-43F1-8BB1-0AC939D6435B}">
  <ds:schemaRefs>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b1657202-86a7-46c3-ba71-02bb0da5a39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84</vt:lpstr>
      <vt:lpstr>85</vt:lpstr>
      <vt:lpstr>86</vt:lpstr>
      <vt:lpstr>87</vt:lpstr>
      <vt:lpstr>88</vt:lpstr>
      <vt:lpstr>89</vt:lpstr>
      <vt:lpstr>90</vt:lpstr>
      <vt:lpstr>91</vt:lpstr>
      <vt:lpstr>INSURANCE</vt:lpstr>
      <vt:lpstr>92</vt:lpstr>
      <vt:lpstr>93</vt:lpstr>
      <vt:lpstr>Gr_24</vt:lpstr>
      <vt:lpstr>94</vt:lpstr>
      <vt:lpstr>Gr_25</vt:lpstr>
      <vt:lpstr>95</vt:lpstr>
      <vt:lpstr>96</vt:lpstr>
      <vt:lpstr>GR_26</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Bank!Print_Area</vt:lpstr>
      <vt:lpstr>Gr_24!Print_Area</vt:lpstr>
      <vt:lpstr>Gr_25!Print_Area</vt:lpstr>
      <vt:lpstr>GR_26!Print_Area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 and&amp;nbsp; Insurance chapter 11 -2017</dc:title>
  <dc:creator>Mr. Sabir</dc:creator>
  <cp:keywords/>
  <cp:lastModifiedBy>Saber Abd El_Zaher</cp:lastModifiedBy>
  <cp:lastPrinted>2019-02-11T05:06:22Z</cp:lastPrinted>
  <dcterms:created xsi:type="dcterms:W3CDTF">1998-01-05T07:20:42Z</dcterms:created>
  <dcterms:modified xsi:type="dcterms:W3CDTF">2019-02-11T05:07:30Z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Banks and&amp;nbsp; Insurance chapter 11 -2017</vt:lpwstr>
  </property>
</Properties>
</file>